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mployee Data" sheetId="1" r:id="rId4"/>
    <sheet state="visible" name="Health Benefits Cost" sheetId="2" r:id="rId5"/>
    <sheet state="visible" name="Retirement Plans Cost" sheetId="3" r:id="rId6"/>
  </sheets>
  <definedNames>
    <definedName name="RptName">#REF!</definedName>
    <definedName name="test1">#REF!</definedName>
    <definedName name="EndDate">#REF!</definedName>
    <definedName name="RptDate">#REF!</definedName>
    <definedName name="ItemStatus">#REF!</definedName>
    <definedName name="test4">#REF!</definedName>
    <definedName name="test2">#REF!</definedName>
    <definedName name="test">#REF!</definedName>
    <definedName name="StartDate">#REF!</definedName>
    <definedName name="Status">#REF!</definedName>
    <definedName name="StatusofItem">#REF!</definedName>
    <definedName name="test3">#REF!</definedName>
  </definedNames>
  <calcPr/>
</workbook>
</file>

<file path=xl/sharedStrings.xml><?xml version="1.0" encoding="utf-8"?>
<sst xmlns="http://schemas.openxmlformats.org/spreadsheetml/2006/main" count="117" uniqueCount="73">
  <si>
    <t>1. Please make a copy of this file before adding any data to it</t>
  </si>
  <si>
    <t>2. List your Canada employees annual salary on columns A and B (Optional)</t>
  </si>
  <si>
    <r>
      <rPr>
        <rFont val="Verdana"/>
        <b/>
        <color theme="1"/>
        <sz val="9.0"/>
      </rPr>
      <t xml:space="preserve">3. Pick a coverage level on cell D8. 
</t>
    </r>
    <r>
      <rPr>
        <rFont val="Verdana"/>
        <b/>
        <color rgb="FF0000FF"/>
        <sz val="9.0"/>
      </rPr>
      <t>Single</t>
    </r>
    <r>
      <rPr>
        <rFont val="Verdana"/>
        <b/>
        <color theme="1"/>
        <sz val="9.0"/>
      </rPr>
      <t xml:space="preserve">: coverage: includes the employee only,
</t>
    </r>
    <r>
      <rPr>
        <rFont val="Verdana"/>
        <b/>
        <color rgb="FF0000FF"/>
        <sz val="9.0"/>
      </rPr>
      <t>Family:</t>
    </r>
    <r>
      <rPr>
        <rFont val="Verdana"/>
        <b/>
        <color theme="1"/>
        <sz val="9.0"/>
      </rPr>
      <t xml:space="preserve"> coverage includes spouse/partner and children (same cost regardless the number of dependents)</t>
    </r>
  </si>
  <si>
    <t>4. Compare your estimated health benefits cost for each plan on sheet 'Health Benefits Cost'</t>
  </si>
  <si>
    <t>5. Compare your retirement plan cost for each plan on sheet 'Retirement Plans Cost'</t>
  </si>
  <si>
    <t>Health benefits coverage</t>
  </si>
  <si>
    <t>Employee (Optional)</t>
  </si>
  <si>
    <t>Annual Salary (in CAD)</t>
  </si>
  <si>
    <t>Family</t>
  </si>
  <si>
    <t>Dependents</t>
  </si>
  <si>
    <t>Health Coverage</t>
  </si>
  <si>
    <t>Dental Coverage</t>
  </si>
  <si>
    <t>BASIC</t>
  </si>
  <si>
    <t>STANDARD</t>
  </si>
  <si>
    <t>PLUS</t>
  </si>
  <si>
    <t>PREMIUM</t>
  </si>
  <si>
    <t>PREMIUM ENHANCED</t>
  </si>
  <si>
    <t>STANDARD - RRSP</t>
  </si>
  <si>
    <t>PLUS - RRSP</t>
  </si>
  <si>
    <t>PREMIUM - RRSP</t>
  </si>
  <si>
    <t>Life</t>
  </si>
  <si>
    <t>STD</t>
  </si>
  <si>
    <t>LTD</t>
  </si>
  <si>
    <t>CRA Limit</t>
  </si>
  <si>
    <t>Single</t>
  </si>
  <si>
    <t>Waived</t>
  </si>
  <si>
    <t>Yes</t>
  </si>
  <si>
    <t>No</t>
  </si>
  <si>
    <t>Remote Canada - Flex Plan</t>
  </si>
  <si>
    <t>Benefit</t>
  </si>
  <si>
    <t>Coverage / Number of Employees</t>
  </si>
  <si>
    <t>Rates</t>
  </si>
  <si>
    <t>Estimated Monthly Premium</t>
  </si>
  <si>
    <t>LIFE INSURANCE¹</t>
  </si>
  <si>
    <t>ACCIDENTAL DEATH &amp; DISMEMBERMENT¹</t>
  </si>
  <si>
    <t>DEPENDENT LIFE¹</t>
  </si>
  <si>
    <t>Not Provided</t>
  </si>
  <si>
    <t>SHORT TERM DISABILITY</t>
  </si>
  <si>
    <t>LONG TERM DISABILITY</t>
  </si>
  <si>
    <t>EXTENDED HEALTH CARE²</t>
  </si>
  <si>
    <t>Employee Only</t>
  </si>
  <si>
    <t>Employee &amp; Dependents</t>
  </si>
  <si>
    <t>DENTAL CARE²</t>
  </si>
  <si>
    <t>Total Employer Monthly Premium³</t>
  </si>
  <si>
    <t>Total Employee Monthly Premium³</t>
  </si>
  <si>
    <t>Annual Premium³</t>
  </si>
  <si>
    <t>Important: Please note that the above are estimated quotes, exact cost will dependent of factors such as salary and province of residence</t>
  </si>
  <si>
    <t>Notes:</t>
  </si>
  <si>
    <t>1. Basic Life, AD&amp;D, and Dependent Life are Federal Taxable Benefits, employer paid premiums are reported on end of year T4 slips in Box 14 and Box 40.</t>
  </si>
  <si>
    <t>2. Extended Health Care and Dental Care are Provincial Taxable Benefits in the province of Quebec, employer paid premiums are reported on year end Provincial RL-1 slips in Box A and Box J.</t>
  </si>
  <si>
    <t xml:space="preserve">3. Monthly and Annual Premiums may be subject to Provincial Retail Sales Tax based on employee Province of Residence/Employment. </t>
  </si>
  <si>
    <t>4. Life Insurance and AD&amp;D coverages are capped up to CAD 250k. Employees can request to be covered up to their limit at any time by going through underwriting approval with the provider. The cost on the table is based on the capped amount</t>
  </si>
  <si>
    <t>5. Short and long-term disability coverages are capped based on the plan tier. Employees can request to be covered up to their limit at any time by going through underwriting approval with the provider. The cost on the table is based on the capped amount</t>
  </si>
  <si>
    <t>Sales Tax Per Province</t>
  </si>
  <si>
    <t>Province</t>
  </si>
  <si>
    <t>Tax</t>
  </si>
  <si>
    <t>EE</t>
  </si>
  <si>
    <t>Applied to all premiums</t>
  </si>
  <si>
    <t>Quebec</t>
  </si>
  <si>
    <t>Medical</t>
  </si>
  <si>
    <t>Ontario</t>
  </si>
  <si>
    <t>Dental</t>
  </si>
  <si>
    <t xml:space="preserve">Applied to all premiums except Health and Dental </t>
  </si>
  <si>
    <t>Manitoba</t>
  </si>
  <si>
    <t>None</t>
  </si>
  <si>
    <t>All Others</t>
  </si>
  <si>
    <t>ER</t>
  </si>
  <si>
    <t>PLAN</t>
  </si>
  <si>
    <t>EMPLOYER MATCH</t>
  </si>
  <si>
    <t>MAXIMUM COST TO COMPANY (100% PARTICIPATION RATE)</t>
  </si>
  <si>
    <t>COST BASED ON A 85% PARTICIPATION RATE</t>
  </si>
  <si>
    <t>COST BASED ON A 65% PARTICIPATION RATE</t>
  </si>
  <si>
    <t>Nil</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</si>
</sst>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quot;$&quot;#,##0.00"/>
    <numFmt numFmtId="165" formatCode="&quot;$&quot;#,##0"/>
    <numFmt numFmtId="166" formatCode="_(&quot;$&quot;* #,##0_);_(&quot;$&quot;* \(#,##0\);_(&quot;$&quot;* &quot;-&quot;??_);_(@_)"/>
    <numFmt numFmtId="167" formatCode="[$-409]mmmm\ d\,\ yyyy"/>
    <numFmt numFmtId="168" formatCode="&quot;$&quot;#,##0_);\(&quot;$&quot;#,##0\)"/>
    <numFmt numFmtId="169" formatCode="&quot;$&quot;#,##0.000"/>
    <numFmt numFmtId="170" formatCode="_-&quot;$&quot;* #,##0.00_-;\-&quot;$&quot;* #,##0.00_-;_-&quot;$&quot;* &quot;-&quot;??_-;_-@"/>
    <numFmt numFmtId="171" formatCode="&quot;$&quot;#,##0.00_);\(&quot;$&quot;#,##0.00\)"/>
    <numFmt numFmtId="172" formatCode="0.0%"/>
    <numFmt numFmtId="173" formatCode="&quot;$&quot;#,##0.00;[Red]&quot;$&quot;#,##0.00"/>
  </numFmts>
  <fonts count="21">
    <font>
      <sz val="11.0"/>
      <color theme="1"/>
      <name val="Calibri"/>
      <scheme val="minor"/>
    </font>
    <font>
      <b/>
      <sz val="9.0"/>
      <color theme="1"/>
      <name val="Verdana"/>
    </font>
    <font>
      <sz val="9.0"/>
      <color theme="1"/>
      <name val="Verdana"/>
    </font>
    <font/>
    <font>
      <sz val="11.0"/>
      <color theme="1"/>
      <name val="Calibri"/>
    </font>
    <font>
      <sz val="11.0"/>
      <color theme="1"/>
      <name val="Verdana"/>
    </font>
    <font>
      <b/>
      <sz val="16.0"/>
      <color theme="1"/>
      <name val="Verdana"/>
    </font>
    <font>
      <b/>
      <sz val="12.0"/>
      <color theme="1"/>
      <name val="Verdana"/>
    </font>
    <font>
      <b/>
      <sz val="10.0"/>
      <color theme="1"/>
      <name val="Verdana"/>
    </font>
    <font>
      <sz val="10.0"/>
      <color theme="1"/>
      <name val="Verdana"/>
    </font>
    <font>
      <i/>
      <sz val="9.0"/>
      <color theme="1"/>
      <name val="Verdana"/>
    </font>
    <font>
      <b/>
      <sz val="11.0"/>
      <color theme="1"/>
      <name val="Verdana"/>
    </font>
    <font>
      <b/>
      <sz val="7.0"/>
      <color rgb="FFFF0000"/>
      <name val="Verdana"/>
    </font>
    <font>
      <sz val="9.0"/>
      <color rgb="FF000000"/>
      <name val="Verdana"/>
    </font>
    <font>
      <sz val="9.0"/>
      <color rgb="FFFF0000"/>
      <name val="Verdana"/>
    </font>
    <font>
      <i/>
      <sz val="7.0"/>
      <color theme="1"/>
      <name val="Verdana"/>
    </font>
    <font>
      <b/>
      <sz val="9.0"/>
      <color rgb="FFFF0000"/>
      <name val="Verdana"/>
    </font>
    <font>
      <u/>
      <sz val="7.0"/>
      <color theme="1"/>
      <name val="Verdana"/>
    </font>
    <font>
      <b/>
      <sz val="12.0"/>
      <color theme="1"/>
      <name val="Calibri"/>
    </font>
    <font>
      <sz val="12.0"/>
      <color theme="1"/>
      <name val="Calibri"/>
    </font>
    <font>
      <i/>
      <sz val="8.0"/>
      <color theme="1"/>
      <name val="Verdana"/>
    </font>
  </fonts>
  <fills count="6">
    <fill>
      <patternFill patternType="none"/>
    </fill>
    <fill>
      <patternFill patternType="lightGray"/>
    </fill>
    <fill>
      <patternFill patternType="solid">
        <fgColor rgb="FFB6DDE8"/>
        <bgColor rgb="FFB6DDE8"/>
      </patternFill>
    </fill>
    <fill>
      <patternFill patternType="solid">
        <fgColor rgb="FFDCE6F1"/>
        <bgColor rgb="FFDCE6F1"/>
      </patternFill>
    </fill>
    <fill>
      <patternFill patternType="solid">
        <fgColor rgb="FFF2F2F2"/>
        <bgColor rgb="FFF2F2F2"/>
      </patternFill>
    </fill>
    <fill>
      <patternFill patternType="solid">
        <fgColor rgb="FFFFFF00"/>
        <bgColor rgb="FFFFFF00"/>
      </patternFill>
    </fill>
  </fills>
  <borders count="71">
    <border/>
    <border>
      <left style="thin">
        <color rgb="FF000000"/>
      </left>
      <right style="thin">
        <color rgb="FF000000"/>
      </right>
      <top style="thin">
        <color rgb="FF000000"/>
      </top>
      <bottom style="thin">
        <color rgb="FF000000"/>
      </bottom>
    </border>
    <border>
      <left style="thin">
        <color rgb="FF000000"/>
      </left>
      <right/>
      <top style="thin">
        <color rgb="FF000000"/>
      </top>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medium">
        <color rgb="FF000000"/>
      </right>
      <top style="thin">
        <color rgb="FF000000"/>
      </top>
    </border>
    <border>
      <left/>
      <right style="thin">
        <color rgb="FF000000"/>
      </right>
      <top style="thin">
        <color rgb="FF000000"/>
      </top>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bottom style="medium">
        <color rgb="FF000000"/>
      </bottom>
    </border>
    <border>
      <left style="medium">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bottom style="medium">
        <color rgb="FF000000"/>
      </bottom>
    </border>
    <border>
      <left/>
      <right style="thin">
        <color rgb="FF000000"/>
      </right>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bottom style="thin">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medium">
        <color rgb="FF000000"/>
      </right>
      <bottom style="thin">
        <color rgb="FF000000"/>
      </bottom>
    </border>
    <border>
      <left style="medium">
        <color rgb="FF000000"/>
      </left>
      <bottom style="thin">
        <color rgb="FF000000"/>
      </bottom>
    </border>
    <border>
      <left style="medium">
        <color rgb="FF000000"/>
      </left>
      <right style="medium">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border>
    <border>
      <bottom style="medium">
        <color rgb="FF000000"/>
      </bottom>
    </border>
    <border>
      <left style="medium">
        <color rgb="FF000000"/>
      </left>
      <right style="medium">
        <color rgb="FF000000"/>
      </right>
      <top style="medium">
        <color rgb="FF000000"/>
      </top>
    </border>
    <border>
      <left style="thick">
        <color rgb="FF000000"/>
      </left>
      <top style="thick">
        <color rgb="FF000000"/>
      </top>
      <bottom style="medium">
        <color rgb="FF000000"/>
      </bottom>
    </border>
    <border>
      <top style="thick">
        <color rgb="FF000000"/>
      </top>
      <bottom style="medium">
        <color rgb="FF000000"/>
      </bottom>
    </border>
    <border>
      <right style="thick">
        <color rgb="FF000000"/>
      </right>
      <top style="thick">
        <color rgb="FF000000"/>
      </top>
      <bottom style="medium">
        <color rgb="FF000000"/>
      </bottom>
    </border>
    <border>
      <left style="medium">
        <color rgb="FF000000"/>
      </left>
      <right style="medium">
        <color rgb="FF000000"/>
      </right>
      <bottom/>
    </border>
    <border>
      <left style="thick">
        <color rgb="FF000000"/>
      </left>
      <right/>
      <top style="medium">
        <color rgb="FF000000"/>
      </top>
      <bottom/>
    </border>
    <border>
      <left/>
      <right style="thick">
        <color rgb="FF000000"/>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style="thin">
        <color rgb="FF000000"/>
      </bottom>
    </border>
    <border>
      <left style="thick">
        <color rgb="FF000000"/>
      </left>
      <right/>
      <top style="medium">
        <color rgb="FF000000"/>
      </top>
      <bottom style="thin">
        <color rgb="FF000000"/>
      </bottom>
    </border>
    <border>
      <left style="thin">
        <color rgb="FF000000"/>
      </left>
      <right style="thin">
        <color rgb="FF000000"/>
      </right>
      <top/>
      <bottom style="thin">
        <color rgb="FF000000"/>
      </bottom>
    </border>
    <border>
      <left/>
      <right style="thick">
        <color rgb="FF000000"/>
      </right>
      <top style="medium">
        <color rgb="FF000000"/>
      </top>
      <bottom style="thin">
        <color rgb="FF000000"/>
      </bottom>
    </border>
    <border>
      <left style="medium">
        <color rgb="FF000000"/>
      </left>
      <right/>
      <top style="medium">
        <color rgb="FF000000"/>
      </top>
      <bottom style="thin">
        <color rgb="FF000000"/>
      </bottom>
    </border>
    <border>
      <left style="thick">
        <color rgb="FF000000"/>
      </left>
      <right/>
      <top/>
      <bottom style="thin">
        <color rgb="FF000000"/>
      </bottom>
    </border>
    <border>
      <left/>
      <right style="thick">
        <color rgb="FF000000"/>
      </right>
      <top style="thin">
        <color rgb="FF000000"/>
      </top>
      <bottom style="thin">
        <color rgb="FF000000"/>
      </bottom>
    </border>
    <border>
      <left style="medium">
        <color rgb="FF000000"/>
      </left>
      <right/>
      <top style="thin">
        <color rgb="FF000000"/>
      </top>
      <bottom style="thin">
        <color rgb="FF000000"/>
      </bottom>
    </border>
    <border>
      <left style="thick">
        <color rgb="FF000000"/>
      </left>
      <top style="thin">
        <color rgb="FF000000"/>
      </top>
    </border>
    <border>
      <top style="thin">
        <color rgb="FF000000"/>
      </top>
    </border>
    <border>
      <right style="thick">
        <color rgb="FF000000"/>
      </right>
      <top style="thin">
        <color rgb="FF000000"/>
      </top>
    </border>
    <border>
      <left style="thick">
        <color rgb="FF000000"/>
      </left>
    </border>
    <border>
      <right style="thick">
        <color rgb="FF000000"/>
      </right>
    </border>
    <border>
      <left style="thick">
        <color rgb="FF000000"/>
      </left>
      <bottom style="thin">
        <color rgb="FF000000"/>
      </bottom>
    </border>
    <border>
      <bottom style="thin">
        <color rgb="FF000000"/>
      </bottom>
    </border>
    <border>
      <right style="thick">
        <color rgb="FF000000"/>
      </right>
      <bottom style="thin">
        <color rgb="FF000000"/>
      </bottom>
    </border>
    <border>
      <left style="thick">
        <color rgb="FF000000"/>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thick">
        <color rgb="FF000000"/>
      </left>
      <right style="medium">
        <color rgb="FF000000"/>
      </right>
      <top style="thin">
        <color rgb="FF000000"/>
      </top>
      <bottom style="thin">
        <color rgb="FF000000"/>
      </bottom>
    </border>
    <border>
      <left/>
      <right/>
      <top style="thin">
        <color rgb="FF000000"/>
      </top>
      <bottom style="thin">
        <color rgb="FF000000"/>
      </bottom>
    </border>
    <border>
      <left style="medium">
        <color rgb="FF000000"/>
      </left>
      <right style="thick">
        <color rgb="FF000000"/>
      </right>
      <top style="thin">
        <color rgb="FF000000"/>
      </top>
      <bottom style="thin">
        <color rgb="FF000000"/>
      </bottom>
    </border>
    <border>
      <left/>
      <right/>
      <top style="thin">
        <color rgb="FF000000"/>
      </top>
      <bottom/>
    </border>
    <border>
      <left style="medium">
        <color rgb="FF000000"/>
      </left>
      <right/>
      <top style="thin">
        <color rgb="FF000000"/>
      </top>
      <bottom/>
    </border>
    <border>
      <left style="medium">
        <color rgb="FF000000"/>
      </left>
      <right style="medium">
        <color rgb="FF000000"/>
      </right>
      <top style="thin">
        <color rgb="FF000000"/>
      </top>
      <bottom style="medium">
        <color rgb="FF000000"/>
      </bottom>
    </border>
    <border>
      <left style="thick">
        <color rgb="FF000000"/>
      </left>
      <right style="medium">
        <color rgb="FF000000"/>
      </right>
      <top style="thin">
        <color rgb="FF000000"/>
      </top>
      <bottom style="thick">
        <color rgb="FF000000"/>
      </bottom>
    </border>
    <border>
      <left/>
      <right/>
      <top style="thin">
        <color rgb="FF000000"/>
      </top>
      <bottom style="thick">
        <color rgb="FF000000"/>
      </bottom>
    </border>
    <border>
      <left style="medium">
        <color rgb="FF000000"/>
      </left>
      <right style="thick">
        <color rgb="FF000000"/>
      </right>
      <top style="thin">
        <color rgb="FF000000"/>
      </top>
      <bottom style="thick">
        <color rgb="FF000000"/>
      </bottom>
    </border>
    <border>
      <left style="medium">
        <color rgb="FF000000"/>
      </left>
      <right/>
      <top style="thin">
        <color rgb="FF000000"/>
      </top>
      <bottom style="medium">
        <color rgb="FF000000"/>
      </bottom>
    </border>
    <border>
      <left style="medium">
        <color rgb="FF000000"/>
      </left>
      <bottom style="medium">
        <color rgb="FF000000"/>
      </bottom>
    </border>
    <border>
      <right style="medium">
        <color rgb="FF000000"/>
      </right>
      <bottom style="medium">
        <color rgb="FF000000"/>
      </bottom>
    </border>
    <border>
      <right style="medium">
        <color rgb="FF000000"/>
      </right>
    </border>
  </borders>
  <cellStyleXfs count="1">
    <xf borderId="0" fillId="0" fontId="0" numFmtId="0" applyAlignment="1" applyFont="1"/>
  </cellStyleXfs>
  <cellXfs count="205">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1" numFmtId="164" xfId="0" applyAlignment="1" applyFont="1" applyNumberFormat="1">
      <alignment horizontal="center" shrinkToFit="0" vertical="center" wrapText="1"/>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0" fillId="0" fontId="1" numFmtId="165" xfId="0" applyAlignment="1" applyFont="1" applyNumberFormat="1">
      <alignment horizontal="center" shrinkToFit="0" vertical="center" wrapText="1"/>
    </xf>
    <xf borderId="0" fillId="0" fontId="1" numFmtId="0" xfId="0" applyAlignment="1" applyFont="1">
      <alignment horizontal="left" readingOrder="0" vertical="center"/>
    </xf>
    <xf borderId="1" fillId="2" fontId="1" numFmtId="0" xfId="0" applyAlignment="1" applyBorder="1" applyFill="1" applyFont="1">
      <alignment horizontal="center" vertical="center"/>
    </xf>
    <xf borderId="2" fillId="2" fontId="1" numFmtId="0" xfId="0" applyAlignment="1" applyBorder="1" applyFont="1">
      <alignment horizontal="center" readingOrder="0" shrinkToFit="0" vertical="center" wrapText="1"/>
    </xf>
    <xf borderId="3" fillId="2" fontId="1" numFmtId="164" xfId="0" applyAlignment="1" applyBorder="1" applyFont="1" applyNumberFormat="1">
      <alignment horizontal="center" shrinkToFit="0" vertical="center" wrapText="1"/>
    </xf>
    <xf borderId="1" fillId="0" fontId="1" numFmtId="0" xfId="0" applyAlignment="1" applyBorder="1" applyFont="1">
      <alignment horizontal="center" readingOrder="0" shrinkToFit="0" vertical="center" wrapText="1"/>
    </xf>
    <xf borderId="0" fillId="0" fontId="2" numFmtId="164" xfId="0" applyAlignment="1" applyFont="1" applyNumberFormat="1">
      <alignment horizontal="center" shrinkToFit="0" vertical="center" wrapText="1"/>
    </xf>
    <xf borderId="4" fillId="2" fontId="1" numFmtId="164" xfId="0" applyAlignment="1" applyBorder="1" applyFont="1" applyNumberFormat="1">
      <alignment horizontal="center" shrinkToFit="0" vertical="center" wrapText="1"/>
    </xf>
    <xf borderId="5" fillId="2" fontId="1" numFmtId="0" xfId="0" applyAlignment="1" applyBorder="1" applyFont="1">
      <alignment horizontal="center" shrinkToFit="0" vertical="center" wrapText="1"/>
    </xf>
    <xf borderId="6" fillId="2" fontId="1" numFmtId="0" xfId="0" applyAlignment="1" applyBorder="1" applyFont="1">
      <alignment horizontal="center" shrinkToFit="0" vertical="center" wrapText="1"/>
    </xf>
    <xf borderId="7" fillId="2" fontId="1" numFmtId="165" xfId="0" applyAlignment="1" applyBorder="1" applyFont="1" applyNumberFormat="1">
      <alignment horizontal="center" shrinkToFit="0" vertical="center" wrapText="1"/>
    </xf>
    <xf borderId="8" fillId="2" fontId="1" numFmtId="165" xfId="0" applyAlignment="1" applyBorder="1" applyFont="1" applyNumberFormat="1">
      <alignment horizontal="center" shrinkToFit="0" vertical="center" wrapText="1"/>
    </xf>
    <xf borderId="9" fillId="0" fontId="3" numFmtId="0" xfId="0" applyBorder="1" applyFont="1"/>
    <xf borderId="10" fillId="0" fontId="3" numFmtId="0" xfId="0" applyBorder="1" applyFont="1"/>
    <xf borderId="0" fillId="0" fontId="4" numFmtId="0" xfId="0" applyFont="1"/>
    <xf borderId="0" fillId="0" fontId="2" numFmtId="0" xfId="0" applyAlignment="1" applyFont="1">
      <alignment shrinkToFit="0" vertical="center" wrapText="1"/>
    </xf>
    <xf borderId="11" fillId="0" fontId="3" numFmtId="0" xfId="0" applyBorder="1" applyFont="1"/>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2" fontId="1" numFmtId="165" xfId="0" applyAlignment="1" applyBorder="1" applyFont="1" applyNumberFormat="1">
      <alignment horizontal="center" shrinkToFit="0" vertical="center" wrapText="1"/>
    </xf>
    <xf borderId="17" fillId="2" fontId="1" numFmtId="165" xfId="0" applyAlignment="1" applyBorder="1" applyFont="1" applyNumberFormat="1">
      <alignment horizontal="center" shrinkToFit="0" vertical="center" wrapText="1"/>
    </xf>
    <xf borderId="18" fillId="2" fontId="1" numFmtId="165" xfId="0" applyAlignment="1" applyBorder="1" applyFont="1" applyNumberFormat="1">
      <alignment horizontal="center" shrinkToFit="0" vertical="center" wrapText="1"/>
    </xf>
    <xf borderId="19" fillId="2" fontId="1" numFmtId="165" xfId="0" applyAlignment="1" applyBorder="1" applyFont="1" applyNumberFormat="1">
      <alignment horizontal="center" shrinkToFit="0" vertical="center" wrapText="1"/>
    </xf>
    <xf borderId="0" fillId="0" fontId="2" numFmtId="165" xfId="0" applyAlignment="1" applyFont="1" applyNumberFormat="1">
      <alignment horizontal="center" shrinkToFit="0" vertical="center" wrapText="1"/>
    </xf>
    <xf borderId="20" fillId="0" fontId="2" numFmtId="0" xfId="0" applyAlignment="1" applyBorder="1" applyFont="1">
      <alignment horizontal="center" shrinkToFit="0" vertical="center" wrapText="1"/>
    </xf>
    <xf borderId="21" fillId="0" fontId="2" numFmtId="164" xfId="0" applyAlignment="1" applyBorder="1" applyFont="1" applyNumberFormat="1">
      <alignment horizontal="center" readingOrder="0" shrinkToFit="0" vertical="center" wrapText="1"/>
    </xf>
    <xf borderId="22" fillId="0" fontId="2" numFmtId="164" xfId="0" applyAlignment="1" applyBorder="1" applyFont="1" applyNumberFormat="1">
      <alignment horizontal="center" shrinkToFit="0" vertical="center" wrapText="1"/>
    </xf>
    <xf borderId="23" fillId="0" fontId="2" numFmtId="0" xfId="0" applyAlignment="1" applyBorder="1" applyFont="1">
      <alignment horizontal="center" shrinkToFit="0" vertical="center" wrapText="1"/>
    </xf>
    <xf borderId="21" fillId="0" fontId="2" numFmtId="0" xfId="0" applyAlignment="1" applyBorder="1" applyFont="1">
      <alignment horizontal="center" shrinkToFit="0" vertical="center" wrapText="1"/>
    </xf>
    <xf borderId="23" fillId="0" fontId="2" numFmtId="165" xfId="0" applyAlignment="1" applyBorder="1" applyFont="1" applyNumberFormat="1">
      <alignment horizontal="center" shrinkToFit="0" vertical="center" wrapText="1"/>
    </xf>
    <xf borderId="24" fillId="0" fontId="2" numFmtId="165" xfId="0" applyAlignment="1" applyBorder="1" applyFont="1" applyNumberFormat="1">
      <alignment horizontal="center" shrinkToFit="0" vertical="center" wrapText="1"/>
    </xf>
    <xf borderId="25" fillId="0" fontId="2" numFmtId="165" xfId="0" applyAlignment="1" applyBorder="1" applyFont="1" applyNumberFormat="1">
      <alignment horizontal="center" shrinkToFit="0" vertical="center" wrapText="1"/>
    </xf>
    <xf borderId="0" fillId="0" fontId="2" numFmtId="0" xfId="0" applyAlignment="1" applyFont="1">
      <alignment readingOrder="0" shrinkToFit="0" vertical="center" wrapText="1"/>
    </xf>
    <xf borderId="0" fillId="0" fontId="2" numFmtId="166" xfId="0" applyAlignment="1" applyFont="1" applyNumberFormat="1">
      <alignment readingOrder="0" shrinkToFit="0" vertical="center" wrapText="1"/>
    </xf>
    <xf borderId="26" fillId="0" fontId="2" numFmtId="0" xfId="0" applyAlignment="1" applyBorder="1" applyFont="1">
      <alignment horizontal="center" shrinkToFit="0" vertical="center" wrapText="1"/>
    </xf>
    <xf borderId="0" fillId="0" fontId="2" numFmtId="164" xfId="0" applyAlignment="1" applyFont="1" applyNumberFormat="1">
      <alignment shrinkToFit="0" vertical="center" wrapText="1"/>
    </xf>
    <xf borderId="0" fillId="0" fontId="2" numFmtId="166" xfId="0" applyAlignment="1" applyFont="1" applyNumberFormat="1">
      <alignment shrinkToFit="0" vertical="center" wrapText="1"/>
    </xf>
    <xf borderId="21" fillId="0" fontId="2" numFmtId="164" xfId="0" applyAlignment="1" applyBorder="1" applyFont="1" applyNumberFormat="1">
      <alignment horizontal="center" shrinkToFit="0" vertical="center" wrapText="1"/>
    </xf>
    <xf borderId="0" fillId="0" fontId="5" numFmtId="0" xfId="0" applyFont="1"/>
    <xf borderId="0" fillId="0" fontId="6" numFmtId="0" xfId="0" applyAlignment="1" applyFont="1">
      <alignment horizontal="center" vertical="center"/>
    </xf>
    <xf borderId="8" fillId="2" fontId="7" numFmtId="0" xfId="0" applyAlignment="1" applyBorder="1" applyFont="1">
      <alignment horizontal="center" vertical="center"/>
    </xf>
    <xf borderId="27" fillId="0" fontId="7" numFmtId="0" xfId="0" applyAlignment="1" applyBorder="1" applyFont="1">
      <alignment horizontal="center" vertical="center"/>
    </xf>
    <xf borderId="0" fillId="0" fontId="7" numFmtId="0" xfId="0" applyAlignment="1" applyFont="1">
      <alignment horizontal="center" vertical="center"/>
    </xf>
    <xf borderId="0" fillId="0" fontId="7" numFmtId="0" xfId="0" applyAlignment="1" applyFont="1">
      <alignment vertical="center"/>
    </xf>
    <xf borderId="28" fillId="0" fontId="7" numFmtId="0" xfId="0" applyAlignment="1" applyBorder="1" applyFont="1">
      <alignment vertical="center"/>
    </xf>
    <xf borderId="0" fillId="0" fontId="5" numFmtId="0" xfId="0" applyAlignment="1" applyFont="1">
      <alignment horizontal="center"/>
    </xf>
    <xf borderId="29" fillId="2" fontId="8" numFmtId="0" xfId="0" applyAlignment="1" applyBorder="1" applyFont="1">
      <alignment horizontal="center" vertical="center"/>
    </xf>
    <xf borderId="0" fillId="0" fontId="8" numFmtId="0" xfId="0" applyAlignment="1" applyFont="1">
      <alignment horizontal="center" vertical="center"/>
    </xf>
    <xf borderId="30" fillId="3" fontId="8" numFmtId="167" xfId="0" applyAlignment="1" applyBorder="1" applyFill="1" applyFont="1" applyNumberFormat="1">
      <alignment horizontal="center" vertical="center"/>
    </xf>
    <xf borderId="31" fillId="0" fontId="3" numFmtId="0" xfId="0" applyBorder="1" applyFont="1"/>
    <xf borderId="32" fillId="0" fontId="3" numFmtId="0" xfId="0" applyBorder="1" applyFont="1"/>
    <xf borderId="0" fillId="0" fontId="8" numFmtId="167" xfId="0" applyAlignment="1" applyFont="1" applyNumberFormat="1">
      <alignment horizontal="center" vertical="center"/>
    </xf>
    <xf borderId="8" fillId="4" fontId="8" numFmtId="0" xfId="0" applyAlignment="1" applyBorder="1" applyFill="1" applyFont="1">
      <alignment horizontal="center" vertical="center"/>
    </xf>
    <xf borderId="8" fillId="3" fontId="8" numFmtId="0" xfId="0" applyAlignment="1" applyBorder="1" applyFont="1">
      <alignment horizontal="center" vertical="center"/>
    </xf>
    <xf borderId="8" fillId="3" fontId="8" numFmtId="0" xfId="0" applyAlignment="1" applyBorder="1" applyFont="1">
      <alignment horizontal="center" shrinkToFit="0" vertical="center" wrapText="1"/>
    </xf>
    <xf borderId="33" fillId="0" fontId="3" numFmtId="0" xfId="0" applyBorder="1" applyFont="1"/>
    <xf borderId="34" fillId="2" fontId="9" numFmtId="0" xfId="0" applyAlignment="1" applyBorder="1" applyFont="1">
      <alignment horizontal="center" readingOrder="0" shrinkToFit="0" vertical="center" wrapText="1"/>
    </xf>
    <xf borderId="7" fillId="2" fontId="9" numFmtId="0" xfId="0" applyAlignment="1" applyBorder="1" applyFont="1">
      <alignment horizontal="center" readingOrder="0" shrinkToFit="0" vertical="center" wrapText="1"/>
    </xf>
    <xf borderId="35" fillId="2" fontId="9" numFmtId="0" xfId="0" applyAlignment="1" applyBorder="1" applyFont="1">
      <alignment horizontal="center" readingOrder="0" shrinkToFit="0" vertical="center" wrapText="1"/>
    </xf>
    <xf borderId="0" fillId="0" fontId="9" numFmtId="0" xfId="0" applyAlignment="1" applyFont="1">
      <alignment horizontal="center" shrinkToFit="0" vertical="center" wrapText="1"/>
    </xf>
    <xf borderId="36" fillId="2" fontId="9" numFmtId="0" xfId="0" applyAlignment="1" applyBorder="1" applyFont="1">
      <alignment horizontal="center" readingOrder="0" shrinkToFit="0" vertical="center" wrapText="1"/>
    </xf>
    <xf borderId="27" fillId="0" fontId="9" numFmtId="0" xfId="0" applyAlignment="1" applyBorder="1" applyFont="1">
      <alignment horizontal="center" shrinkToFit="0" vertical="center" wrapText="1"/>
    </xf>
    <xf borderId="37" fillId="0" fontId="2" numFmtId="0" xfId="0" applyAlignment="1" applyBorder="1" applyFont="1">
      <alignment horizontal="left" vertical="center"/>
    </xf>
    <xf borderId="0" fillId="0" fontId="2" numFmtId="0" xfId="0" applyAlignment="1" applyFont="1">
      <alignment horizontal="left" vertical="center"/>
    </xf>
    <xf borderId="0" fillId="0" fontId="2" numFmtId="0" xfId="0" applyAlignment="1" applyFont="1">
      <alignment vertical="center"/>
    </xf>
    <xf borderId="38" fillId="3" fontId="2" numFmtId="168" xfId="0" applyAlignment="1" applyBorder="1" applyFont="1" applyNumberFormat="1">
      <alignment horizontal="center" shrinkToFit="0" vertical="center" wrapText="1"/>
    </xf>
    <xf borderId="39" fillId="3" fontId="2" numFmtId="169" xfId="0" applyAlignment="1" applyBorder="1" applyFont="1" applyNumberFormat="1">
      <alignment horizontal="center" readingOrder="0" shrinkToFit="0" vertical="center" wrapText="1"/>
    </xf>
    <xf borderId="40" fillId="3" fontId="2" numFmtId="164" xfId="0" applyAlignment="1" applyBorder="1" applyFont="1" applyNumberFormat="1">
      <alignment horizontal="center" shrinkToFit="0" vertical="center" wrapText="1"/>
    </xf>
    <xf borderId="37" fillId="4" fontId="2" numFmtId="168" xfId="0" applyAlignment="1" applyBorder="1" applyFont="1" applyNumberFormat="1">
      <alignment horizontal="center" shrinkToFit="0" vertical="center" wrapText="1"/>
    </xf>
    <xf borderId="41" fillId="4" fontId="2" numFmtId="169" xfId="0" applyAlignment="1" applyBorder="1" applyFont="1" applyNumberFormat="1">
      <alignment horizontal="center" readingOrder="0" shrinkToFit="0" vertical="center" wrapText="1"/>
    </xf>
    <xf borderId="37" fillId="4" fontId="2" numFmtId="164" xfId="0" applyAlignment="1" applyBorder="1" applyFont="1" applyNumberFormat="1">
      <alignment horizontal="center" shrinkToFit="0" vertical="center" wrapText="1"/>
    </xf>
    <xf borderId="41" fillId="3" fontId="2" numFmtId="165" xfId="0" applyAlignment="1" applyBorder="1" applyFont="1" applyNumberFormat="1">
      <alignment horizontal="center" readingOrder="0" shrinkToFit="0" vertical="center" wrapText="1"/>
    </xf>
    <xf borderId="41" fillId="3" fontId="2" numFmtId="169" xfId="0" applyAlignment="1" applyBorder="1" applyFont="1" applyNumberFormat="1">
      <alignment horizontal="center" readingOrder="0" shrinkToFit="0" vertical="center" wrapText="1"/>
    </xf>
    <xf borderId="37" fillId="3" fontId="2" numFmtId="165" xfId="0" applyAlignment="1" applyBorder="1" applyFont="1" applyNumberFormat="1">
      <alignment horizontal="center" shrinkToFit="0" vertical="center" wrapText="1"/>
    </xf>
    <xf borderId="37" fillId="4" fontId="2" numFmtId="165" xfId="0" applyAlignment="1" applyBorder="1" applyFont="1" applyNumberFormat="1">
      <alignment horizontal="center" shrinkToFit="0" vertical="center" wrapText="1"/>
    </xf>
    <xf borderId="25" fillId="0" fontId="2" numFmtId="0" xfId="0" applyAlignment="1" applyBorder="1" applyFont="1">
      <alignment horizontal="left" shrinkToFit="0" vertical="center" wrapText="1"/>
    </xf>
    <xf borderId="0" fillId="0" fontId="2" numFmtId="0" xfId="0" applyAlignment="1" applyFont="1">
      <alignment horizontal="left" shrinkToFit="0" vertical="center" wrapText="1"/>
    </xf>
    <xf borderId="42" fillId="3" fontId="2" numFmtId="168" xfId="0" applyAlignment="1" applyBorder="1" applyFont="1" applyNumberFormat="1">
      <alignment horizontal="center" shrinkToFit="0" vertical="center" wrapText="1"/>
    </xf>
    <xf borderId="1" fillId="3" fontId="2" numFmtId="169" xfId="0" applyAlignment="1" applyBorder="1" applyFont="1" applyNumberFormat="1">
      <alignment horizontal="center" shrinkToFit="0" vertical="center" wrapText="1"/>
    </xf>
    <xf borderId="43" fillId="3" fontId="2" numFmtId="164" xfId="0" applyAlignment="1" applyBorder="1" applyFont="1" applyNumberFormat="1">
      <alignment horizontal="center" shrinkToFit="0" vertical="center" wrapText="1"/>
    </xf>
    <xf borderId="23" fillId="4" fontId="2" numFmtId="168" xfId="0" applyAlignment="1" applyBorder="1" applyFont="1" applyNumberFormat="1">
      <alignment horizontal="center" shrinkToFit="0" vertical="center" wrapText="1"/>
    </xf>
    <xf borderId="44" fillId="4" fontId="2" numFmtId="169" xfId="0" applyAlignment="1" applyBorder="1" applyFont="1" applyNumberFormat="1">
      <alignment horizontal="center" shrinkToFit="0" vertical="center" wrapText="1"/>
    </xf>
    <xf borderId="25" fillId="4" fontId="2" numFmtId="164" xfId="0" applyAlignment="1" applyBorder="1" applyFont="1" applyNumberFormat="1">
      <alignment horizontal="center" shrinkToFit="0" vertical="center" wrapText="1"/>
    </xf>
    <xf borderId="44" fillId="3" fontId="2" numFmtId="165" xfId="0" applyAlignment="1" applyBorder="1" applyFont="1" applyNumberFormat="1">
      <alignment horizontal="center" shrinkToFit="0" vertical="center" wrapText="1"/>
    </xf>
    <xf borderId="44" fillId="3" fontId="2" numFmtId="169" xfId="0" applyAlignment="1" applyBorder="1" applyFont="1" applyNumberFormat="1">
      <alignment horizontal="center" shrinkToFit="0" vertical="center" wrapText="1"/>
    </xf>
    <xf borderId="25" fillId="3" fontId="2" numFmtId="165" xfId="0" applyAlignment="1" applyBorder="1" applyFont="1" applyNumberFormat="1">
      <alignment horizontal="center" shrinkToFit="0" vertical="center" wrapText="1"/>
    </xf>
    <xf borderId="25" fillId="4" fontId="2" numFmtId="165" xfId="0" applyAlignment="1" applyBorder="1" applyFont="1" applyNumberFormat="1">
      <alignment horizontal="center" shrinkToFit="0" vertical="center" wrapText="1"/>
    </xf>
    <xf borderId="25" fillId="0" fontId="2" numFmtId="0" xfId="0" applyAlignment="1" applyBorder="1" applyFont="1">
      <alignment horizontal="left" vertical="center"/>
    </xf>
    <xf borderId="45" fillId="3" fontId="2" numFmtId="165" xfId="0" applyAlignment="1" applyBorder="1" applyFont="1" applyNumberFormat="1">
      <alignment horizontal="center" shrinkToFit="0" vertical="center" wrapText="1"/>
    </xf>
    <xf borderId="46" fillId="0" fontId="3" numFmtId="0" xfId="0" applyBorder="1" applyFont="1"/>
    <xf borderId="47" fillId="0" fontId="3" numFmtId="0" xfId="0" applyBorder="1" applyFont="1"/>
    <xf borderId="44" fillId="4" fontId="2" numFmtId="3" xfId="0" applyAlignment="1" applyBorder="1" applyFont="1" applyNumberFormat="1">
      <alignment horizontal="center" shrinkToFit="0" vertical="center" wrapText="1"/>
    </xf>
    <xf borderId="44" fillId="4" fontId="2" numFmtId="169" xfId="0" applyAlignment="1" applyBorder="1" applyFont="1" applyNumberFormat="1">
      <alignment horizontal="center" readingOrder="0" shrinkToFit="0" vertical="center" wrapText="1"/>
    </xf>
    <xf borderId="44" fillId="3" fontId="2" numFmtId="3" xfId="0" applyAlignment="1" applyBorder="1" applyFont="1" applyNumberFormat="1">
      <alignment horizontal="center" shrinkToFit="0" vertical="center" wrapText="1"/>
    </xf>
    <xf borderId="44" fillId="3" fontId="2" numFmtId="169" xfId="0" applyAlignment="1" applyBorder="1" applyFont="1" applyNumberFormat="1">
      <alignment horizontal="center" readingOrder="0" shrinkToFit="0" vertical="center" wrapText="1"/>
    </xf>
    <xf borderId="48" fillId="0" fontId="3" numFmtId="0" xfId="0" applyBorder="1" applyFont="1"/>
    <xf borderId="49" fillId="0" fontId="3" numFmtId="0" xfId="0" applyBorder="1" applyFont="1"/>
    <xf borderId="44" fillId="4" fontId="2" numFmtId="168" xfId="0" applyAlignment="1" applyBorder="1" applyFont="1" applyNumberFormat="1">
      <alignment horizontal="center" shrinkToFit="0" vertical="center" wrapText="1"/>
    </xf>
    <xf borderId="44" fillId="3" fontId="2" numFmtId="168" xfId="0" applyAlignment="1" applyBorder="1" applyFont="1" applyNumberFormat="1">
      <alignment horizontal="center" shrinkToFit="0" vertical="center" wrapText="1"/>
    </xf>
    <xf borderId="44" fillId="4" fontId="2" numFmtId="165" xfId="0" applyAlignment="1" applyBorder="1" applyFont="1" applyNumberFormat="1">
      <alignment horizontal="center" readingOrder="0" shrinkToFit="0" vertical="center" wrapText="1"/>
    </xf>
    <xf borderId="50" fillId="0" fontId="3" numFmtId="0" xfId="0" applyBorder="1" applyFont="1"/>
    <xf borderId="51" fillId="0" fontId="3" numFmtId="0" xfId="0" applyBorder="1" applyFont="1"/>
    <xf borderId="52" fillId="0" fontId="3" numFmtId="0" xfId="0" applyBorder="1" applyFont="1"/>
    <xf borderId="44" fillId="4" fontId="2" numFmtId="165" xfId="0" applyAlignment="1" applyBorder="1" applyFont="1" applyNumberFormat="1">
      <alignment horizontal="center" shrinkToFit="0" vertical="center" wrapText="1"/>
    </xf>
    <xf borderId="25" fillId="0" fontId="2" numFmtId="170" xfId="0" applyAlignment="1" applyBorder="1" applyFont="1" applyNumberFormat="1">
      <alignment vertical="center"/>
    </xf>
    <xf borderId="0" fillId="0" fontId="2" numFmtId="170" xfId="0" applyAlignment="1" applyFont="1" applyNumberFormat="1">
      <alignment vertical="center"/>
    </xf>
    <xf borderId="0" fillId="0" fontId="2" numFmtId="170" xfId="0" applyAlignment="1" applyFont="1" applyNumberFormat="1">
      <alignment horizontal="left" vertical="center"/>
    </xf>
    <xf borderId="53" fillId="3" fontId="2" numFmtId="0" xfId="0" applyAlignment="1" applyBorder="1" applyFont="1">
      <alignment horizontal="center" shrinkToFit="0" vertical="center" wrapText="1"/>
    </xf>
    <xf borderId="54" fillId="0" fontId="3" numFmtId="0" xfId="0" applyBorder="1" applyFont="1"/>
    <xf borderId="55" fillId="0" fontId="3" numFmtId="0" xfId="0" applyBorder="1" applyFont="1"/>
    <xf borderId="56" fillId="4" fontId="2" numFmtId="0" xfId="0" applyAlignment="1" applyBorder="1" applyFont="1">
      <alignment horizontal="center" shrinkToFit="0" vertical="center" wrapText="1"/>
    </xf>
    <xf borderId="57" fillId="0" fontId="3" numFmtId="0" xfId="0" applyBorder="1" applyFont="1"/>
    <xf borderId="56" fillId="3" fontId="2" numFmtId="0" xfId="0" applyAlignment="1" applyBorder="1" applyFont="1">
      <alignment horizontal="center" shrinkToFit="0" vertical="center" wrapText="1"/>
    </xf>
    <xf borderId="25" fillId="0" fontId="2" numFmtId="0" xfId="0" applyAlignment="1" applyBorder="1" applyFont="1">
      <alignment horizontal="right" vertical="center"/>
    </xf>
    <xf borderId="0" fillId="0" fontId="2" numFmtId="0" xfId="0" applyAlignment="1" applyFont="1">
      <alignment horizontal="right" vertical="center"/>
    </xf>
    <xf borderId="58" fillId="3" fontId="2" numFmtId="1" xfId="0" applyAlignment="1" applyBorder="1" applyFont="1" applyNumberFormat="1">
      <alignment horizontal="center" shrinkToFit="0" vertical="center" wrapText="1"/>
    </xf>
    <xf borderId="59" fillId="3" fontId="2" numFmtId="171" xfId="0" applyAlignment="1" applyBorder="1" applyFont="1" applyNumberFormat="1">
      <alignment horizontal="center" readingOrder="0" shrinkToFit="0" vertical="center" wrapText="1"/>
    </xf>
    <xf borderId="60" fillId="3" fontId="2" numFmtId="168" xfId="0" applyAlignment="1" applyBorder="1" applyFont="1" applyNumberFormat="1">
      <alignment horizontal="center" shrinkToFit="0" vertical="center" wrapText="1"/>
    </xf>
    <xf borderId="0" fillId="0" fontId="2" numFmtId="171" xfId="0" applyAlignment="1" applyFont="1" applyNumberFormat="1">
      <alignment horizontal="center" shrinkToFit="0" vertical="center" wrapText="1"/>
    </xf>
    <xf borderId="44" fillId="4" fontId="2" numFmtId="1" xfId="0" applyAlignment="1" applyBorder="1" applyFont="1" applyNumberFormat="1">
      <alignment horizontal="center" shrinkToFit="0" vertical="center" wrapText="1"/>
    </xf>
    <xf borderId="44" fillId="4" fontId="2" numFmtId="171" xfId="0" applyAlignment="1" applyBorder="1" applyFont="1" applyNumberFormat="1">
      <alignment horizontal="center" readingOrder="0" shrinkToFit="0" vertical="center" wrapText="1"/>
    </xf>
    <xf borderId="25" fillId="4" fontId="2" numFmtId="168" xfId="0" applyAlignment="1" applyBorder="1" applyFont="1" applyNumberFormat="1">
      <alignment horizontal="center" shrinkToFit="0" vertical="center" wrapText="1"/>
    </xf>
    <xf borderId="44" fillId="3" fontId="2" numFmtId="1" xfId="0" applyAlignment="1" applyBorder="1" applyFont="1" applyNumberFormat="1">
      <alignment horizontal="center" shrinkToFit="0" vertical="center" wrapText="1"/>
    </xf>
    <xf borderId="44" fillId="3" fontId="2" numFmtId="171" xfId="0" applyAlignment="1" applyBorder="1" applyFont="1" applyNumberFormat="1">
      <alignment horizontal="center" readingOrder="0" shrinkToFit="0" vertical="center" wrapText="1"/>
    </xf>
    <xf borderId="25" fillId="3" fontId="2" numFmtId="168" xfId="0" applyAlignment="1" applyBorder="1" applyFont="1" applyNumberFormat="1">
      <alignment horizontal="center" shrinkToFit="0" vertical="center" wrapText="1"/>
    </xf>
    <xf borderId="5" fillId="0" fontId="2" numFmtId="0" xfId="0" applyAlignment="1" applyBorder="1" applyFont="1">
      <alignment horizontal="right" vertical="center"/>
    </xf>
    <xf borderId="61" fillId="3" fontId="2" numFmtId="171" xfId="0" applyAlignment="1" applyBorder="1" applyFont="1" applyNumberFormat="1">
      <alignment horizontal="center" readingOrder="0" shrinkToFit="0" vertical="center" wrapText="1"/>
    </xf>
    <xf borderId="62" fillId="4" fontId="2" numFmtId="1" xfId="0" applyAlignment="1" applyBorder="1" applyFont="1" applyNumberFormat="1">
      <alignment horizontal="center" shrinkToFit="0" vertical="center" wrapText="1"/>
    </xf>
    <xf borderId="62" fillId="4" fontId="2" numFmtId="171" xfId="0" applyAlignment="1" applyBorder="1" applyFont="1" applyNumberFormat="1">
      <alignment horizontal="center" readingOrder="0" shrinkToFit="0" vertical="center" wrapText="1"/>
    </xf>
    <xf borderId="62" fillId="3" fontId="2" numFmtId="1" xfId="0" applyAlignment="1" applyBorder="1" applyFont="1" applyNumberFormat="1">
      <alignment horizontal="center" shrinkToFit="0" vertical="center" wrapText="1"/>
    </xf>
    <xf borderId="62" fillId="3" fontId="2" numFmtId="171" xfId="0" applyAlignment="1" applyBorder="1" applyFont="1" applyNumberFormat="1">
      <alignment horizontal="center" readingOrder="0" shrinkToFit="0" vertical="center" wrapText="1"/>
    </xf>
    <xf borderId="25" fillId="0" fontId="2" numFmtId="170" xfId="0" applyAlignment="1" applyBorder="1" applyFont="1" applyNumberFormat="1">
      <alignment horizontal="left" vertical="center"/>
    </xf>
    <xf borderId="63" fillId="0" fontId="2" numFmtId="0" xfId="0" applyAlignment="1" applyBorder="1" applyFont="1">
      <alignment horizontal="right" vertical="center"/>
    </xf>
    <xf borderId="64" fillId="3" fontId="2" numFmtId="1" xfId="0" applyAlignment="1" applyBorder="1" applyFont="1" applyNumberFormat="1">
      <alignment horizontal="center" shrinkToFit="0" vertical="center" wrapText="1"/>
    </xf>
    <xf borderId="65" fillId="3" fontId="2" numFmtId="171" xfId="0" applyAlignment="1" applyBorder="1" applyFont="1" applyNumberFormat="1">
      <alignment horizontal="center" readingOrder="0" shrinkToFit="0" vertical="center" wrapText="1"/>
    </xf>
    <xf borderId="66" fillId="3" fontId="2" numFmtId="168" xfId="0" applyAlignment="1" applyBorder="1" applyFont="1" applyNumberFormat="1">
      <alignment horizontal="center" shrinkToFit="0" vertical="center" wrapText="1"/>
    </xf>
    <xf borderId="67" fillId="4" fontId="2" numFmtId="1" xfId="0" applyAlignment="1" applyBorder="1" applyFont="1" applyNumberFormat="1">
      <alignment horizontal="center" shrinkToFit="0" vertical="center" wrapText="1"/>
    </xf>
    <xf borderId="67" fillId="4" fontId="2" numFmtId="171" xfId="0" applyAlignment="1" applyBorder="1" applyFont="1" applyNumberFormat="1">
      <alignment horizontal="center" readingOrder="0" shrinkToFit="0" vertical="center" wrapText="1"/>
    </xf>
    <xf borderId="63" fillId="4" fontId="2" numFmtId="168" xfId="0" applyAlignment="1" applyBorder="1" applyFont="1" applyNumberFormat="1">
      <alignment horizontal="center" shrinkToFit="0" vertical="center" wrapText="1"/>
    </xf>
    <xf borderId="67" fillId="3" fontId="2" numFmtId="1" xfId="0" applyAlignment="1" applyBorder="1" applyFont="1" applyNumberFormat="1">
      <alignment horizontal="center" shrinkToFit="0" vertical="center" wrapText="1"/>
    </xf>
    <xf borderId="67" fillId="3" fontId="2" numFmtId="171" xfId="0" applyAlignment="1" applyBorder="1" applyFont="1" applyNumberFormat="1">
      <alignment horizontal="center" readingOrder="0" shrinkToFit="0" vertical="center" wrapText="1"/>
    </xf>
    <xf borderId="63" fillId="3" fontId="2" numFmtId="168" xfId="0" applyAlignment="1" applyBorder="1" applyFont="1" applyNumberFormat="1">
      <alignment horizontal="center" shrinkToFit="0" vertical="center" wrapText="1"/>
    </xf>
    <xf borderId="27" fillId="0" fontId="10" numFmtId="0" xfId="0" applyAlignment="1" applyBorder="1" applyFont="1">
      <alignment horizontal="center" vertical="center"/>
    </xf>
    <xf borderId="0" fillId="0" fontId="10" numFmtId="0" xfId="0" applyAlignment="1" applyFont="1">
      <alignment horizontal="center" vertical="center"/>
    </xf>
    <xf borderId="68" fillId="0" fontId="10" numFmtId="0" xfId="0" applyAlignment="1" applyBorder="1" applyFont="1">
      <alignment horizontal="center" vertical="center"/>
    </xf>
    <xf borderId="28" fillId="0" fontId="10" numFmtId="0" xfId="0" applyAlignment="1" applyBorder="1" applyFont="1">
      <alignment horizontal="center" vertical="center"/>
    </xf>
    <xf borderId="69" fillId="0" fontId="10" numFmtId="0" xfId="0" applyAlignment="1" applyBorder="1" applyFont="1">
      <alignment horizontal="center" vertical="center"/>
    </xf>
    <xf borderId="27" fillId="0" fontId="2" numFmtId="172" xfId="0" applyAlignment="1" applyBorder="1" applyFont="1" applyNumberFormat="1">
      <alignment horizontal="center" shrinkToFit="0" vertical="center" wrapText="1"/>
    </xf>
    <xf borderId="70" fillId="0" fontId="5" numFmtId="0" xfId="0" applyBorder="1" applyFont="1"/>
    <xf borderId="8" fillId="0" fontId="11" numFmtId="0" xfId="0" applyAlignment="1" applyBorder="1" applyFont="1">
      <alignment horizontal="left" vertical="center"/>
    </xf>
    <xf borderId="9" fillId="0" fontId="11" numFmtId="0" xfId="0" applyAlignment="1" applyBorder="1" applyFont="1">
      <alignment horizontal="left" vertical="center"/>
    </xf>
    <xf borderId="8" fillId="3" fontId="11" numFmtId="164" xfId="0" applyAlignment="1" applyBorder="1" applyFont="1" applyNumberFormat="1">
      <alignment horizontal="right" shrinkToFit="0" vertical="center" wrapText="1"/>
    </xf>
    <xf borderId="0" fillId="0" fontId="11" numFmtId="164" xfId="0" applyAlignment="1" applyFont="1" applyNumberFormat="1">
      <alignment horizontal="center" shrinkToFit="0" vertical="center" wrapText="1"/>
    </xf>
    <xf borderId="8" fillId="4" fontId="11" numFmtId="164" xfId="0" applyAlignment="1" applyBorder="1" applyFont="1" applyNumberFormat="1">
      <alignment horizontal="right" shrinkToFit="0" vertical="center" wrapText="1"/>
    </xf>
    <xf borderId="8" fillId="0" fontId="5" numFmtId="0" xfId="0" applyAlignment="1" applyBorder="1" applyFont="1">
      <alignment horizontal="left" vertical="center"/>
    </xf>
    <xf borderId="9" fillId="0" fontId="5" numFmtId="0" xfId="0" applyAlignment="1" applyBorder="1" applyFont="1">
      <alignment horizontal="left" vertical="center"/>
    </xf>
    <xf borderId="8" fillId="3" fontId="5" numFmtId="164" xfId="0" applyAlignment="1" applyBorder="1" applyFont="1" applyNumberFormat="1">
      <alignment horizontal="right" shrinkToFit="0" vertical="center" wrapText="1"/>
    </xf>
    <xf borderId="0" fillId="0" fontId="5" numFmtId="165" xfId="0" applyAlignment="1" applyFont="1" applyNumberFormat="1">
      <alignment horizontal="center" shrinkToFit="0" vertical="center" wrapText="1"/>
    </xf>
    <xf borderId="8" fillId="4" fontId="5" numFmtId="164" xfId="0" applyAlignment="1" applyBorder="1" applyFont="1" applyNumberFormat="1">
      <alignment horizontal="right" shrinkToFit="0" vertical="center" wrapText="1"/>
    </xf>
    <xf borderId="8" fillId="3" fontId="5" numFmtId="165" xfId="0" applyAlignment="1" applyBorder="1" applyFont="1" applyNumberFormat="1">
      <alignment horizontal="right" shrinkToFit="0" vertical="center" wrapText="1"/>
    </xf>
    <xf borderId="8" fillId="4" fontId="5" numFmtId="165" xfId="0" applyAlignment="1" applyBorder="1" applyFont="1" applyNumberFormat="1">
      <alignment horizontal="right" shrinkToFit="0" vertical="center" wrapText="1"/>
    </xf>
    <xf borderId="0" fillId="0" fontId="12" numFmtId="173" xfId="0" applyAlignment="1" applyFont="1" applyNumberFormat="1">
      <alignment horizontal="left" readingOrder="0" vertical="center"/>
    </xf>
    <xf borderId="0" fillId="0" fontId="13" numFmtId="173" xfId="0" applyAlignment="1" applyFont="1" applyNumberFormat="1">
      <alignment horizontal="left" vertical="center"/>
    </xf>
    <xf borderId="0" fillId="0" fontId="13" numFmtId="173" xfId="0" applyAlignment="1" applyFont="1" applyNumberFormat="1">
      <alignment vertical="center"/>
    </xf>
    <xf borderId="0" fillId="0" fontId="13" numFmtId="0" xfId="0" applyAlignment="1" applyFont="1">
      <alignment vertical="center"/>
    </xf>
    <xf borderId="0" fillId="0" fontId="14" numFmtId="173" xfId="0" applyAlignment="1" applyFont="1" applyNumberFormat="1">
      <alignment horizontal="center" shrinkToFit="0" vertical="center" wrapText="1"/>
    </xf>
    <xf borderId="0" fillId="0" fontId="1" numFmtId="172" xfId="0" applyAlignment="1" applyFont="1" applyNumberFormat="1">
      <alignment horizontal="right" shrinkToFit="0" vertical="center" wrapText="1"/>
    </xf>
    <xf borderId="0" fillId="0" fontId="15" numFmtId="0" xfId="0" applyAlignment="1" applyFont="1">
      <alignment horizontal="right"/>
    </xf>
    <xf borderId="0" fillId="0" fontId="16" numFmtId="173" xfId="0" applyAlignment="1" applyFont="1" applyNumberFormat="1">
      <alignment horizontal="left" vertical="center"/>
    </xf>
    <xf borderId="0" fillId="0" fontId="17" numFmtId="0" xfId="0" applyAlignment="1" applyFont="1">
      <alignment horizontal="left" vertical="center"/>
    </xf>
    <xf borderId="0" fillId="0" fontId="2" numFmtId="172" xfId="0" applyAlignment="1" applyFont="1" applyNumberFormat="1">
      <alignment horizontal="center" shrinkToFit="0" vertical="center" wrapText="1"/>
    </xf>
    <xf borderId="0" fillId="0" fontId="5" numFmtId="0" xfId="0" applyAlignment="1" applyFont="1">
      <alignment vertical="center"/>
    </xf>
    <xf borderId="0" fillId="0" fontId="5" numFmtId="10" xfId="0" applyAlignment="1" applyFont="1" applyNumberFormat="1">
      <alignment vertical="center"/>
    </xf>
    <xf borderId="0" fillId="0" fontId="2" numFmtId="0" xfId="0" applyAlignment="1" applyFont="1">
      <alignment readingOrder="0" vertical="center"/>
    </xf>
    <xf borderId="8" fillId="0" fontId="18" numFmtId="0" xfId="0" applyBorder="1" applyFont="1"/>
    <xf borderId="10" fillId="0" fontId="19" numFmtId="0" xfId="0" applyAlignment="1" applyBorder="1" applyFont="1">
      <alignment horizontal="center"/>
    </xf>
    <xf borderId="0" fillId="5" fontId="5" numFmtId="0" xfId="0" applyAlignment="1" applyFill="1" applyFont="1">
      <alignment readingOrder="0"/>
    </xf>
    <xf borderId="0" fillId="0" fontId="5" numFmtId="0" xfId="0" applyAlignment="1" applyFont="1">
      <alignment horizontal="center" readingOrder="0"/>
    </xf>
    <xf borderId="27" fillId="0" fontId="19" numFmtId="0" xfId="0" applyBorder="1" applyFont="1"/>
    <xf borderId="0" fillId="0" fontId="19" numFmtId="0" xfId="0" applyFont="1"/>
    <xf borderId="70" fillId="0" fontId="19" numFmtId="9" xfId="0" applyAlignment="1" applyBorder="1" applyFont="1" applyNumberFormat="1">
      <alignment horizontal="center"/>
    </xf>
    <xf borderId="0" fillId="0" fontId="5" numFmtId="0" xfId="0" applyAlignment="1" applyFont="1">
      <alignment readingOrder="0"/>
    </xf>
    <xf borderId="0" fillId="0" fontId="5" numFmtId="2" xfId="0" applyAlignment="1" applyFont="1" applyNumberFormat="1">
      <alignment horizontal="center"/>
    </xf>
    <xf borderId="68" fillId="0" fontId="19" numFmtId="0" xfId="0" applyBorder="1" applyFont="1"/>
    <xf borderId="28" fillId="0" fontId="19" numFmtId="0" xfId="0" applyBorder="1" applyFont="1"/>
    <xf borderId="69" fillId="0" fontId="19" numFmtId="9" xfId="0" applyAlignment="1" applyBorder="1" applyFont="1" applyNumberFormat="1">
      <alignment horizontal="center"/>
    </xf>
    <xf borderId="0" fillId="0" fontId="2" numFmtId="0" xfId="0" applyFont="1"/>
    <xf borderId="7" fillId="2" fontId="1" numFmtId="0" xfId="0" applyAlignment="1" applyBorder="1" applyFont="1">
      <alignment horizontal="center" shrinkToFit="0" vertical="center" wrapText="1"/>
    </xf>
    <xf borderId="7" fillId="2" fontId="1" numFmtId="0" xfId="0" applyAlignment="1" applyBorder="1" applyFont="1">
      <alignment horizontal="center" vertical="center"/>
    </xf>
    <xf borderId="7" fillId="0" fontId="1" numFmtId="9" xfId="0" applyAlignment="1" applyBorder="1" applyFont="1" applyNumberFormat="1">
      <alignment horizontal="center" vertical="center"/>
    </xf>
    <xf borderId="8" fillId="0" fontId="2" numFmtId="9" xfId="0" applyAlignment="1" applyBorder="1" applyFont="1" applyNumberFormat="1">
      <alignment horizontal="center" vertical="center"/>
    </xf>
    <xf borderId="7" fillId="0" fontId="2" numFmtId="9" xfId="0" applyAlignment="1" applyBorder="1" applyFont="1" applyNumberFormat="1">
      <alignment horizontal="center" vertical="center"/>
    </xf>
    <xf borderId="7" fillId="0" fontId="11" numFmtId="164" xfId="0" applyAlignment="1" applyBorder="1" applyFont="1" applyNumberFormat="1">
      <alignment horizontal="center" vertical="center"/>
    </xf>
    <xf borderId="0" fillId="0" fontId="2" numFmtId="169" xfId="0" applyFont="1" applyNumberFormat="1"/>
    <xf borderId="0" fillId="0" fontId="2" numFmtId="164" xfId="0" applyFont="1" applyNumberFormat="1"/>
    <xf borderId="0" fillId="0" fontId="20" numFmtId="9" xfId="0" applyAlignment="1" applyFont="1" applyNumberFormat="1">
      <alignment horizontal="right"/>
    </xf>
    <xf borderId="0" fillId="0" fontId="2" numFmtId="9" xfId="0" applyFont="1" applyNumberFormat="1"/>
    <xf borderId="0" fillId="0" fontId="2"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0</xdr:row>
      <xdr:rowOff>180975</xdr:rowOff>
    </xdr:from>
    <xdr:ext cx="3457575" cy="1333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180975</xdr:colOff>
      <xdr:row>2</xdr:row>
      <xdr:rowOff>161925</xdr:rowOff>
    </xdr:from>
    <xdr:ext cx="2600325" cy="9715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showGridLines="0" workbookViewId="0"/>
  </sheetViews>
  <sheetFormatPr customHeight="1" defaultColWidth="14.43" defaultRowHeight="15.0"/>
  <cols>
    <col customWidth="1" min="1" max="3" width="24.43"/>
    <col customWidth="1" min="4" max="4" width="25.43"/>
    <col customWidth="1" min="5" max="5" width="18.43"/>
    <col customWidth="1" hidden="1" min="6" max="8" width="24.43"/>
    <col customWidth="1" hidden="1" min="9" max="9" width="18.86"/>
    <col customWidth="1" hidden="1" min="10" max="10" width="12.43"/>
    <col customWidth="1" hidden="1" min="11" max="11" width="11.71"/>
    <col customWidth="1" hidden="1" min="12" max="14" width="12.43"/>
    <col customWidth="1" hidden="1" min="15" max="15" width="1.86"/>
    <col customWidth="1" hidden="1" min="16" max="18" width="12.43"/>
    <col customWidth="1" hidden="1" min="19" max="19" width="1.86"/>
    <col customWidth="1" hidden="1" min="20" max="22" width="12.43"/>
    <col customWidth="1" hidden="1" min="23" max="23" width="3.29"/>
    <col customWidth="1" hidden="1" min="24" max="26" width="12.43"/>
    <col customWidth="1" hidden="1" min="27" max="27" width="8.86"/>
    <col customWidth="1" hidden="1" min="28" max="28" width="12.71"/>
    <col customWidth="1" hidden="1" min="29" max="29" width="8.86"/>
    <col customWidth="1" hidden="1" min="30" max="30" width="20.86"/>
    <col customWidth="1" hidden="1" min="31" max="31" width="2.71"/>
    <col customWidth="1" hidden="1" min="32" max="32" width="20.86"/>
    <col customWidth="1" hidden="1" min="33" max="33" width="2.71"/>
    <col customWidth="1" hidden="1" min="34" max="34" width="20.86"/>
    <col customWidth="1" hidden="1" min="35" max="36" width="8.86"/>
    <col customWidth="1" hidden="1" min="37" max="37" width="11.14"/>
  </cols>
  <sheetData>
    <row r="1" ht="15.0" customHeight="1">
      <c r="A1" s="1" t="s">
        <v>0</v>
      </c>
      <c r="B1" s="2"/>
      <c r="C1" s="2"/>
      <c r="D1" s="2"/>
      <c r="E1" s="2"/>
      <c r="F1" s="2"/>
      <c r="G1" s="3"/>
      <c r="H1" s="3"/>
      <c r="I1" s="4"/>
      <c r="J1" s="5"/>
      <c r="K1" s="4"/>
      <c r="L1" s="5"/>
      <c r="M1" s="5"/>
      <c r="N1" s="5"/>
      <c r="O1" s="4"/>
      <c r="P1" s="5"/>
      <c r="Q1" s="5"/>
      <c r="R1" s="5"/>
      <c r="S1" s="4"/>
      <c r="T1" s="5"/>
      <c r="U1" s="5"/>
    </row>
    <row r="2" ht="15.0" customHeight="1">
      <c r="A2" s="6" t="s">
        <v>1</v>
      </c>
      <c r="B2" s="2"/>
      <c r="I2" s="4"/>
      <c r="J2" s="5"/>
      <c r="K2" s="4"/>
      <c r="L2" s="5"/>
      <c r="M2" s="5"/>
      <c r="N2" s="5"/>
      <c r="O2" s="4"/>
      <c r="P2" s="5"/>
      <c r="Q2" s="5"/>
      <c r="R2" s="5"/>
      <c r="S2" s="4"/>
      <c r="T2" s="5"/>
      <c r="U2" s="5"/>
    </row>
    <row r="3">
      <c r="A3" s="6" t="s">
        <v>2</v>
      </c>
      <c r="B3" s="2"/>
      <c r="I3" s="4"/>
      <c r="J3" s="5"/>
      <c r="K3" s="4"/>
      <c r="L3" s="5"/>
      <c r="M3" s="5"/>
      <c r="N3" s="5"/>
      <c r="O3" s="4"/>
      <c r="P3" s="5"/>
      <c r="Q3" s="5"/>
      <c r="R3" s="5"/>
      <c r="S3" s="4"/>
      <c r="T3" s="5"/>
      <c r="U3" s="5"/>
    </row>
    <row r="4" ht="15.0" customHeight="1">
      <c r="A4" s="1" t="s">
        <v>3</v>
      </c>
      <c r="B4" s="2"/>
      <c r="C4" s="2"/>
      <c r="D4" s="2"/>
      <c r="E4" s="2"/>
      <c r="F4" s="2"/>
      <c r="G4" s="3"/>
      <c r="H4" s="3"/>
      <c r="I4" s="4"/>
      <c r="J4" s="5"/>
      <c r="K4" s="4"/>
      <c r="L4" s="5"/>
      <c r="M4" s="5"/>
      <c r="N4" s="5"/>
      <c r="O4" s="4"/>
      <c r="P4" s="5"/>
      <c r="Q4" s="5"/>
      <c r="R4" s="5"/>
      <c r="S4" s="4"/>
      <c r="T4" s="5"/>
      <c r="U4" s="5"/>
    </row>
    <row r="5" ht="15.0" customHeight="1">
      <c r="A5" s="1" t="s">
        <v>4</v>
      </c>
      <c r="B5" s="2"/>
      <c r="C5" s="2"/>
      <c r="D5" s="2"/>
      <c r="E5" s="2"/>
      <c r="F5" s="2"/>
      <c r="G5" s="3"/>
      <c r="H5" s="3"/>
      <c r="I5" s="4"/>
      <c r="J5" s="5"/>
      <c r="K5" s="4"/>
      <c r="L5" s="5"/>
      <c r="M5" s="5"/>
      <c r="N5" s="5"/>
      <c r="O5" s="4"/>
      <c r="P5" s="5"/>
      <c r="Q5" s="5"/>
      <c r="R5" s="5"/>
      <c r="S5" s="4"/>
      <c r="T5" s="5"/>
      <c r="U5" s="5"/>
    </row>
    <row r="6" ht="15.0" customHeight="1">
      <c r="A6" s="3"/>
      <c r="B6" s="2"/>
      <c r="C6" s="2"/>
      <c r="D6" s="2"/>
      <c r="E6" s="2"/>
      <c r="F6" s="2"/>
      <c r="G6" s="3"/>
      <c r="H6" s="3"/>
      <c r="I6" s="4"/>
      <c r="J6" s="5"/>
      <c r="K6" s="4"/>
      <c r="L6" s="5"/>
      <c r="M6" s="5"/>
      <c r="N6" s="5"/>
      <c r="O6" s="4"/>
      <c r="P6" s="5"/>
      <c r="Q6" s="5"/>
      <c r="R6" s="5"/>
      <c r="S6" s="4"/>
      <c r="T6" s="5"/>
      <c r="U6" s="5"/>
    </row>
    <row r="7" ht="15.0" customHeight="1">
      <c r="A7" s="3"/>
      <c r="B7" s="2"/>
      <c r="C7" s="2"/>
      <c r="D7" s="7" t="s">
        <v>5</v>
      </c>
      <c r="E7" s="2"/>
      <c r="F7" s="2"/>
      <c r="G7" s="3"/>
      <c r="H7" s="3"/>
      <c r="I7" s="4"/>
      <c r="J7" s="5"/>
      <c r="K7" s="4"/>
      <c r="L7" s="5"/>
      <c r="M7" s="5"/>
      <c r="N7" s="5"/>
      <c r="O7" s="4"/>
      <c r="P7" s="5"/>
      <c r="Q7" s="5"/>
      <c r="R7" s="5"/>
      <c r="S7" s="4"/>
      <c r="T7" s="5"/>
      <c r="U7" s="5"/>
    </row>
    <row r="8" ht="27.0" customHeight="1">
      <c r="A8" s="8" t="s">
        <v>6</v>
      </c>
      <c r="B8" s="9" t="s">
        <v>7</v>
      </c>
      <c r="C8" s="2"/>
      <c r="D8" s="10" t="s">
        <v>8</v>
      </c>
      <c r="E8" s="11"/>
      <c r="F8" s="12" t="s">
        <v>9</v>
      </c>
      <c r="G8" s="13" t="s">
        <v>10</v>
      </c>
      <c r="H8" s="14" t="s">
        <v>11</v>
      </c>
      <c r="I8" s="4"/>
      <c r="J8" s="15" t="s">
        <v>12</v>
      </c>
      <c r="K8" s="4"/>
      <c r="L8" s="16" t="s">
        <v>13</v>
      </c>
      <c r="M8" s="17"/>
      <c r="N8" s="18"/>
      <c r="O8" s="4"/>
      <c r="P8" s="16" t="s">
        <v>14</v>
      </c>
      <c r="Q8" s="17"/>
      <c r="R8" s="18"/>
      <c r="S8" s="4"/>
      <c r="T8" s="16" t="s">
        <v>15</v>
      </c>
      <c r="U8" s="17"/>
      <c r="V8" s="18"/>
      <c r="W8" s="19"/>
      <c r="X8" s="16" t="s">
        <v>16</v>
      </c>
      <c r="Y8" s="17"/>
      <c r="Z8" s="18"/>
      <c r="AA8" s="20"/>
      <c r="AB8" s="20"/>
      <c r="AC8" s="20"/>
      <c r="AD8" s="15" t="s">
        <v>17</v>
      </c>
      <c r="AE8" s="20"/>
      <c r="AF8" s="15" t="s">
        <v>18</v>
      </c>
      <c r="AG8" s="20"/>
      <c r="AH8" s="15" t="s">
        <v>19</v>
      </c>
      <c r="AI8" s="20"/>
      <c r="AJ8" s="20"/>
      <c r="AK8" s="20"/>
    </row>
    <row r="9" ht="15.0" customHeight="1">
      <c r="A9" s="21"/>
      <c r="B9" s="22"/>
      <c r="C9" s="2"/>
      <c r="E9" s="11"/>
      <c r="F9" s="23"/>
      <c r="G9" s="24"/>
      <c r="H9" s="25"/>
      <c r="I9" s="4"/>
      <c r="J9" s="26" t="s">
        <v>20</v>
      </c>
      <c r="K9" s="4"/>
      <c r="L9" s="27" t="s">
        <v>20</v>
      </c>
      <c r="M9" s="27" t="s">
        <v>21</v>
      </c>
      <c r="N9" s="26" t="s">
        <v>22</v>
      </c>
      <c r="O9" s="4"/>
      <c r="P9" s="28" t="s">
        <v>20</v>
      </c>
      <c r="Q9" s="28" t="s">
        <v>21</v>
      </c>
      <c r="R9" s="15" t="s">
        <v>22</v>
      </c>
      <c r="S9" s="4"/>
      <c r="T9" s="28" t="s">
        <v>20</v>
      </c>
      <c r="U9" s="15" t="s">
        <v>21</v>
      </c>
      <c r="V9" s="29" t="s">
        <v>22</v>
      </c>
      <c r="W9" s="30"/>
      <c r="X9" s="28" t="s">
        <v>20</v>
      </c>
      <c r="Y9" s="15" t="s">
        <v>21</v>
      </c>
      <c r="Z9" s="29" t="s">
        <v>22</v>
      </c>
      <c r="AA9" s="20"/>
      <c r="AB9" s="20"/>
      <c r="AC9" s="20"/>
      <c r="AD9" s="26" t="s">
        <v>20</v>
      </c>
      <c r="AE9" s="20"/>
      <c r="AF9" s="26" t="s">
        <v>20</v>
      </c>
      <c r="AG9" s="20"/>
      <c r="AH9" s="26" t="s">
        <v>20</v>
      </c>
      <c r="AI9" s="20"/>
      <c r="AJ9" s="4" t="s">
        <v>23</v>
      </c>
    </row>
    <row r="10" ht="12.0" customHeight="1">
      <c r="A10" s="31"/>
      <c r="B10" s="32">
        <v>130000.0</v>
      </c>
      <c r="C10" s="11"/>
      <c r="D10" s="11"/>
      <c r="E10" s="11"/>
      <c r="F10" s="33" t="str">
        <f t="shared" ref="F10:F59" si="1">IF(B10&lt;&gt;"",IF($D$8="Single","No","Yes"),)</f>
        <v>Yes</v>
      </c>
      <c r="G10" s="34" t="str">
        <f t="shared" ref="G10:G59" si="2">IF(B10&lt;&gt;"",$D$8,)</f>
        <v>Family</v>
      </c>
      <c r="H10" s="35" t="str">
        <f t="shared" ref="H10:H59" si="3">IF(B10&lt;&gt;"",$D$8,)</f>
        <v>Family</v>
      </c>
      <c r="I10" s="4"/>
      <c r="J10" s="36">
        <f t="shared" ref="J10:J59" si="4">IF($B10&lt;&gt;"",25000,"-")</f>
        <v>25000</v>
      </c>
      <c r="K10" s="4"/>
      <c r="L10" s="37">
        <f t="shared" ref="L10:L59" si="5">IF($B10&lt;&gt;"",(ROUNDUP(MIN($B10,250000),-3)),"-")</f>
        <v>130000</v>
      </c>
      <c r="M10" s="37">
        <f t="shared" ref="M10:M59" si="6">IF($B10&lt;&gt;"",(ROUNDUP(MIN(($B10/52)*66.67%,900),0)),"-")</f>
        <v>900</v>
      </c>
      <c r="N10" s="38">
        <f t="shared" ref="N10:N59" si="7">IF($B10&lt;&gt;"",(ROUNDUP(MIN((66.7%*4500)+(50%*MAX(($B10/12)-4500,0)),5000),0)),"-")</f>
        <v>5000</v>
      </c>
      <c r="O10" s="4"/>
      <c r="P10" s="37">
        <f>IF($B10&lt;&gt;"",(ROUNDUP(MIN($B10*2,250000),-3)),"-")</f>
        <v>250000</v>
      </c>
      <c r="Q10" s="37">
        <f>IF($B10&lt;&gt;"",(ROUNDUP(MIN(($B10/52)*70%,1155),0)),"-")</f>
        <v>1155</v>
      </c>
      <c r="R10" s="36">
        <f>IF($B10&lt;&gt;"",(ROUNDUP(MIN(($B10/12)*70%,5000),0)),"-")</f>
        <v>5000</v>
      </c>
      <c r="S10" s="4"/>
      <c r="T10" s="37">
        <f>IF($B10&lt;&gt;"",(ROUNDUP(MIN($B10*3,250000),-3)),"-")</f>
        <v>250000</v>
      </c>
      <c r="U10" s="37">
        <f>IF($B10&lt;&gt;"",(ROUNDUP(MIN(($B10/52)*75%,1155),0)),"-")</f>
        <v>1155</v>
      </c>
      <c r="V10" s="36">
        <f>IF($B10&lt;&gt;"",(ROUNDUP(MIN(($B10/12)*75%,5000),0)),"-")</f>
        <v>5000</v>
      </c>
      <c r="W10" s="30"/>
      <c r="X10" s="37">
        <f>IF($B10&lt;&gt;"",(ROUNDUP(MIN($B10*3,250000),-3)),"-")</f>
        <v>250000</v>
      </c>
      <c r="Y10" s="37">
        <f>IF($B10&lt;&gt;"",(ROUNDUP(MIN(($B10/52)*75%,1155),0)),"-")</f>
        <v>1155</v>
      </c>
      <c r="Z10" s="36">
        <f>IF($B10&lt;&gt;"",(ROUNDUP(MIN(($B10/12)*75%,5000),0)),"-")</f>
        <v>5000</v>
      </c>
      <c r="AA10" s="20"/>
      <c r="AB10" s="20" t="s">
        <v>8</v>
      </c>
      <c r="AC10" s="20"/>
      <c r="AD10" s="36">
        <f t="shared" ref="AD10:AD59" si="8">IF($B10&lt;&gt;"",MIN($B10*3%,$AK$11),"-")</f>
        <v>3900</v>
      </c>
      <c r="AE10" s="20"/>
      <c r="AF10" s="36">
        <f t="shared" ref="AF10:AF59" si="9">IF($B10&lt;&gt;"",MIN($B10*4%,$AK$11),"-")</f>
        <v>5200</v>
      </c>
      <c r="AG10" s="20"/>
      <c r="AH10" s="36">
        <f t="shared" ref="AH10:AH59" si="10">IF($B10&lt;&gt;"",MIN($B10*5%,$AK$11),"-")</f>
        <v>6500</v>
      </c>
      <c r="AI10" s="20"/>
      <c r="AJ10" s="39">
        <v>2024.0</v>
      </c>
      <c r="AK10" s="40">
        <v>31560.0</v>
      </c>
    </row>
    <row r="11" ht="12.0" customHeight="1">
      <c r="A11" s="41"/>
      <c r="B11" s="32"/>
      <c r="C11" s="11"/>
      <c r="D11" s="11"/>
      <c r="E11" s="11"/>
      <c r="F11" s="33" t="str">
        <f t="shared" si="1"/>
        <v/>
      </c>
      <c r="G11" s="34" t="str">
        <f t="shared" si="2"/>
        <v/>
      </c>
      <c r="H11" s="35" t="str">
        <f t="shared" si="3"/>
        <v/>
      </c>
      <c r="I11" s="4"/>
      <c r="J11" s="36" t="str">
        <f t="shared" si="4"/>
        <v>-</v>
      </c>
      <c r="K11" s="4"/>
      <c r="L11" s="37" t="str">
        <f t="shared" si="5"/>
        <v>-</v>
      </c>
      <c r="M11" s="37" t="str">
        <f t="shared" si="6"/>
        <v>-</v>
      </c>
      <c r="N11" s="38" t="str">
        <f t="shared" si="7"/>
        <v>-</v>
      </c>
      <c r="O11" s="4"/>
      <c r="P11" s="37" t="str">
        <f t="shared" ref="P11:P59" si="11">IF($B11&lt;&gt;"",(ROUNDUP(MIN($B11*2,500000),-3)),"-")</f>
        <v>-</v>
      </c>
      <c r="Q11" s="37" t="str">
        <f t="shared" ref="Q11:Q59" si="12">IF($B11&lt;&gt;"",(ROUNDUP(MIN(($B11/52)*70%,1500),0)),"-")</f>
        <v>-</v>
      </c>
      <c r="R11" s="36" t="str">
        <f t="shared" ref="R11:R59" si="13">IF($B11&lt;&gt;"",(ROUNDUP(MIN(($B11/12)*70%,15000),0)),"-")</f>
        <v>-</v>
      </c>
      <c r="S11" s="4"/>
      <c r="T11" s="37" t="str">
        <f t="shared" ref="T11:T59" si="14">IF($B11&lt;&gt;"",(ROUNDUP(MIN($B11*3,1000000),-3)),"-")</f>
        <v>-</v>
      </c>
      <c r="U11" s="37" t="str">
        <f t="shared" ref="U11:U59" si="15">IF($B11&lt;&gt;"",(ROUNDUP(MIN(($B11/52)*75%,3500),0)),"-")</f>
        <v>-</v>
      </c>
      <c r="V11" s="36" t="str">
        <f t="shared" ref="V11:V59" si="16">IF($B11&lt;&gt;"",(ROUNDUP(MIN(($B11/12)*75%,20000),0)),"-")</f>
        <v>-</v>
      </c>
      <c r="W11" s="30"/>
      <c r="X11" s="37" t="str">
        <f t="shared" ref="X11:X59" si="17">IF($B11&lt;&gt;"",(ROUNDUP(MIN($B11*3,1000000),-3)),"-")</f>
        <v>-</v>
      </c>
      <c r="Y11" s="37" t="str">
        <f t="shared" ref="Y11:Y59" si="18">IF($B11&lt;&gt;"",(ROUNDUP(MIN(($B11/52)*75%,3500),0)),"-")</f>
        <v>-</v>
      </c>
      <c r="Z11" s="36" t="str">
        <f t="shared" ref="Z11:Z59" si="19">IF($B11&lt;&gt;"",(ROUNDUP(MIN(($B11/12)*75%,20000),0)),"-")</f>
        <v>-</v>
      </c>
      <c r="AA11" s="20"/>
      <c r="AB11" s="42" t="s">
        <v>24</v>
      </c>
      <c r="AC11" s="20"/>
      <c r="AD11" s="36" t="str">
        <f t="shared" si="8"/>
        <v>-</v>
      </c>
      <c r="AE11" s="20"/>
      <c r="AF11" s="36" t="str">
        <f t="shared" si="9"/>
        <v>-</v>
      </c>
      <c r="AG11" s="20"/>
      <c r="AH11" s="36" t="str">
        <f t="shared" si="10"/>
        <v>-</v>
      </c>
      <c r="AI11" s="20"/>
      <c r="AJ11" s="20"/>
      <c r="AK11" s="43">
        <f>AK10/2</f>
        <v>15780</v>
      </c>
    </row>
    <row r="12" ht="12.0" customHeight="1">
      <c r="A12" s="41"/>
      <c r="B12" s="32"/>
      <c r="C12" s="11"/>
      <c r="D12" s="11"/>
      <c r="E12" s="11"/>
      <c r="F12" s="33" t="str">
        <f t="shared" si="1"/>
        <v/>
      </c>
      <c r="G12" s="34" t="str">
        <f t="shared" si="2"/>
        <v/>
      </c>
      <c r="H12" s="35" t="str">
        <f t="shared" si="3"/>
        <v/>
      </c>
      <c r="I12" s="4"/>
      <c r="J12" s="36" t="str">
        <f t="shared" si="4"/>
        <v>-</v>
      </c>
      <c r="K12" s="4"/>
      <c r="L12" s="37" t="str">
        <f t="shared" si="5"/>
        <v>-</v>
      </c>
      <c r="M12" s="37" t="str">
        <f t="shared" si="6"/>
        <v>-</v>
      </c>
      <c r="N12" s="38" t="str">
        <f t="shared" si="7"/>
        <v>-</v>
      </c>
      <c r="O12" s="4"/>
      <c r="P12" s="37" t="str">
        <f t="shared" si="11"/>
        <v>-</v>
      </c>
      <c r="Q12" s="37" t="str">
        <f t="shared" si="12"/>
        <v>-</v>
      </c>
      <c r="R12" s="36" t="str">
        <f t="shared" si="13"/>
        <v>-</v>
      </c>
      <c r="S12" s="4"/>
      <c r="T12" s="37" t="str">
        <f t="shared" si="14"/>
        <v>-</v>
      </c>
      <c r="U12" s="37" t="str">
        <f t="shared" si="15"/>
        <v>-</v>
      </c>
      <c r="V12" s="36" t="str">
        <f t="shared" si="16"/>
        <v>-</v>
      </c>
      <c r="W12" s="30"/>
      <c r="X12" s="37" t="str">
        <f t="shared" si="17"/>
        <v>-</v>
      </c>
      <c r="Y12" s="37" t="str">
        <f t="shared" si="18"/>
        <v>-</v>
      </c>
      <c r="Z12" s="36" t="str">
        <f t="shared" si="19"/>
        <v>-</v>
      </c>
      <c r="AA12" s="20"/>
      <c r="AB12" s="20" t="s">
        <v>25</v>
      </c>
      <c r="AC12" s="20"/>
      <c r="AD12" s="36" t="str">
        <f t="shared" si="8"/>
        <v>-</v>
      </c>
      <c r="AE12" s="20"/>
      <c r="AF12" s="36" t="str">
        <f t="shared" si="9"/>
        <v>-</v>
      </c>
      <c r="AG12" s="20"/>
      <c r="AH12" s="36" t="str">
        <f t="shared" si="10"/>
        <v>-</v>
      </c>
      <c r="AI12" s="20"/>
      <c r="AJ12" s="20"/>
      <c r="AK12" s="20"/>
    </row>
    <row r="13" ht="12.0" customHeight="1">
      <c r="A13" s="41"/>
      <c r="B13" s="44"/>
      <c r="C13" s="11"/>
      <c r="D13" s="11"/>
      <c r="E13" s="11"/>
      <c r="F13" s="33" t="str">
        <f t="shared" si="1"/>
        <v/>
      </c>
      <c r="G13" s="34" t="str">
        <f t="shared" si="2"/>
        <v/>
      </c>
      <c r="H13" s="35" t="str">
        <f t="shared" si="3"/>
        <v/>
      </c>
      <c r="I13" s="4"/>
      <c r="J13" s="36" t="str">
        <f t="shared" si="4"/>
        <v>-</v>
      </c>
      <c r="K13" s="4"/>
      <c r="L13" s="37" t="str">
        <f t="shared" si="5"/>
        <v>-</v>
      </c>
      <c r="M13" s="37" t="str">
        <f t="shared" si="6"/>
        <v>-</v>
      </c>
      <c r="N13" s="38" t="str">
        <f t="shared" si="7"/>
        <v>-</v>
      </c>
      <c r="O13" s="4"/>
      <c r="P13" s="37" t="str">
        <f t="shared" si="11"/>
        <v>-</v>
      </c>
      <c r="Q13" s="37" t="str">
        <f t="shared" si="12"/>
        <v>-</v>
      </c>
      <c r="R13" s="36" t="str">
        <f t="shared" si="13"/>
        <v>-</v>
      </c>
      <c r="S13" s="4"/>
      <c r="T13" s="37" t="str">
        <f t="shared" si="14"/>
        <v>-</v>
      </c>
      <c r="U13" s="37" t="str">
        <f t="shared" si="15"/>
        <v>-</v>
      </c>
      <c r="V13" s="36" t="str">
        <f t="shared" si="16"/>
        <v>-</v>
      </c>
      <c r="W13" s="30"/>
      <c r="X13" s="37" t="str">
        <f t="shared" si="17"/>
        <v>-</v>
      </c>
      <c r="Y13" s="37" t="str">
        <f t="shared" si="18"/>
        <v>-</v>
      </c>
      <c r="Z13" s="36" t="str">
        <f t="shared" si="19"/>
        <v>-</v>
      </c>
      <c r="AA13" s="20"/>
      <c r="AB13" s="20"/>
      <c r="AC13" s="20"/>
      <c r="AD13" s="36" t="str">
        <f t="shared" si="8"/>
        <v>-</v>
      </c>
      <c r="AE13" s="20"/>
      <c r="AF13" s="36" t="str">
        <f t="shared" si="9"/>
        <v>-</v>
      </c>
      <c r="AG13" s="20"/>
      <c r="AH13" s="36" t="str">
        <f t="shared" si="10"/>
        <v>-</v>
      </c>
      <c r="AI13" s="20"/>
      <c r="AJ13" s="20"/>
      <c r="AK13" s="20"/>
    </row>
    <row r="14" ht="12.0" customHeight="1">
      <c r="A14" s="41"/>
      <c r="B14" s="44"/>
      <c r="C14" s="11"/>
      <c r="D14" s="11"/>
      <c r="E14" s="11"/>
      <c r="F14" s="33" t="str">
        <f t="shared" si="1"/>
        <v/>
      </c>
      <c r="G14" s="34" t="str">
        <f t="shared" si="2"/>
        <v/>
      </c>
      <c r="H14" s="35" t="str">
        <f t="shared" si="3"/>
        <v/>
      </c>
      <c r="I14" s="4"/>
      <c r="J14" s="36" t="str">
        <f t="shared" si="4"/>
        <v>-</v>
      </c>
      <c r="K14" s="4"/>
      <c r="L14" s="37" t="str">
        <f t="shared" si="5"/>
        <v>-</v>
      </c>
      <c r="M14" s="37" t="str">
        <f t="shared" si="6"/>
        <v>-</v>
      </c>
      <c r="N14" s="38" t="str">
        <f t="shared" si="7"/>
        <v>-</v>
      </c>
      <c r="O14" s="4"/>
      <c r="P14" s="37" t="str">
        <f t="shared" si="11"/>
        <v>-</v>
      </c>
      <c r="Q14" s="37" t="str">
        <f t="shared" si="12"/>
        <v>-</v>
      </c>
      <c r="R14" s="36" t="str">
        <f t="shared" si="13"/>
        <v>-</v>
      </c>
      <c r="S14" s="4"/>
      <c r="T14" s="37" t="str">
        <f t="shared" si="14"/>
        <v>-</v>
      </c>
      <c r="U14" s="37" t="str">
        <f t="shared" si="15"/>
        <v>-</v>
      </c>
      <c r="V14" s="36" t="str">
        <f t="shared" si="16"/>
        <v>-</v>
      </c>
      <c r="W14" s="30"/>
      <c r="X14" s="37" t="str">
        <f t="shared" si="17"/>
        <v>-</v>
      </c>
      <c r="Y14" s="37" t="str">
        <f t="shared" si="18"/>
        <v>-</v>
      </c>
      <c r="Z14" s="36" t="str">
        <f t="shared" si="19"/>
        <v>-</v>
      </c>
      <c r="AA14" s="20"/>
      <c r="AB14" s="20" t="s">
        <v>26</v>
      </c>
      <c r="AC14" s="20"/>
      <c r="AD14" s="36" t="str">
        <f t="shared" si="8"/>
        <v>-</v>
      </c>
      <c r="AE14" s="20"/>
      <c r="AF14" s="36" t="str">
        <f t="shared" si="9"/>
        <v>-</v>
      </c>
      <c r="AG14" s="20"/>
      <c r="AH14" s="36" t="str">
        <f t="shared" si="10"/>
        <v>-</v>
      </c>
      <c r="AI14" s="20"/>
      <c r="AJ14" s="20"/>
      <c r="AK14" s="20"/>
    </row>
    <row r="15" ht="12.0" customHeight="1">
      <c r="A15" s="41"/>
      <c r="B15" s="44"/>
      <c r="C15" s="11"/>
      <c r="D15" s="11"/>
      <c r="E15" s="11"/>
      <c r="F15" s="33" t="str">
        <f t="shared" si="1"/>
        <v/>
      </c>
      <c r="G15" s="34" t="str">
        <f t="shared" si="2"/>
        <v/>
      </c>
      <c r="H15" s="35" t="str">
        <f t="shared" si="3"/>
        <v/>
      </c>
      <c r="I15" s="4"/>
      <c r="J15" s="36" t="str">
        <f t="shared" si="4"/>
        <v>-</v>
      </c>
      <c r="K15" s="4"/>
      <c r="L15" s="37" t="str">
        <f t="shared" si="5"/>
        <v>-</v>
      </c>
      <c r="M15" s="37" t="str">
        <f t="shared" si="6"/>
        <v>-</v>
      </c>
      <c r="N15" s="38" t="str">
        <f t="shared" si="7"/>
        <v>-</v>
      </c>
      <c r="O15" s="4"/>
      <c r="P15" s="37" t="str">
        <f t="shared" si="11"/>
        <v>-</v>
      </c>
      <c r="Q15" s="37" t="str">
        <f t="shared" si="12"/>
        <v>-</v>
      </c>
      <c r="R15" s="36" t="str">
        <f t="shared" si="13"/>
        <v>-</v>
      </c>
      <c r="S15" s="4"/>
      <c r="T15" s="37" t="str">
        <f t="shared" si="14"/>
        <v>-</v>
      </c>
      <c r="U15" s="37" t="str">
        <f t="shared" si="15"/>
        <v>-</v>
      </c>
      <c r="V15" s="36" t="str">
        <f t="shared" si="16"/>
        <v>-</v>
      </c>
      <c r="W15" s="30"/>
      <c r="X15" s="37" t="str">
        <f t="shared" si="17"/>
        <v>-</v>
      </c>
      <c r="Y15" s="37" t="str">
        <f t="shared" si="18"/>
        <v>-</v>
      </c>
      <c r="Z15" s="36" t="str">
        <f t="shared" si="19"/>
        <v>-</v>
      </c>
      <c r="AA15" s="20"/>
      <c r="AB15" s="20" t="s">
        <v>27</v>
      </c>
      <c r="AC15" s="20"/>
      <c r="AD15" s="36" t="str">
        <f t="shared" si="8"/>
        <v>-</v>
      </c>
      <c r="AE15" s="20"/>
      <c r="AF15" s="36" t="str">
        <f t="shared" si="9"/>
        <v>-</v>
      </c>
      <c r="AG15" s="20"/>
      <c r="AH15" s="36" t="str">
        <f t="shared" si="10"/>
        <v>-</v>
      </c>
      <c r="AI15" s="20"/>
      <c r="AJ15" s="20"/>
      <c r="AK15" s="20"/>
    </row>
    <row r="16" ht="12.0" customHeight="1">
      <c r="A16" s="41"/>
      <c r="B16" s="44"/>
      <c r="C16" s="11"/>
      <c r="D16" s="11"/>
      <c r="E16" s="11"/>
      <c r="F16" s="33" t="str">
        <f t="shared" si="1"/>
        <v/>
      </c>
      <c r="G16" s="34" t="str">
        <f t="shared" si="2"/>
        <v/>
      </c>
      <c r="H16" s="35" t="str">
        <f t="shared" si="3"/>
        <v/>
      </c>
      <c r="I16" s="4"/>
      <c r="J16" s="36" t="str">
        <f t="shared" si="4"/>
        <v>-</v>
      </c>
      <c r="K16" s="4"/>
      <c r="L16" s="37" t="str">
        <f t="shared" si="5"/>
        <v>-</v>
      </c>
      <c r="M16" s="37" t="str">
        <f t="shared" si="6"/>
        <v>-</v>
      </c>
      <c r="N16" s="38" t="str">
        <f t="shared" si="7"/>
        <v>-</v>
      </c>
      <c r="O16" s="4"/>
      <c r="P16" s="37" t="str">
        <f t="shared" si="11"/>
        <v>-</v>
      </c>
      <c r="Q16" s="37" t="str">
        <f t="shared" si="12"/>
        <v>-</v>
      </c>
      <c r="R16" s="36" t="str">
        <f t="shared" si="13"/>
        <v>-</v>
      </c>
      <c r="S16" s="4"/>
      <c r="T16" s="37" t="str">
        <f t="shared" si="14"/>
        <v>-</v>
      </c>
      <c r="U16" s="37" t="str">
        <f t="shared" si="15"/>
        <v>-</v>
      </c>
      <c r="V16" s="36" t="str">
        <f t="shared" si="16"/>
        <v>-</v>
      </c>
      <c r="W16" s="30"/>
      <c r="X16" s="37" t="str">
        <f t="shared" si="17"/>
        <v>-</v>
      </c>
      <c r="Y16" s="37" t="str">
        <f t="shared" si="18"/>
        <v>-</v>
      </c>
      <c r="Z16" s="36" t="str">
        <f t="shared" si="19"/>
        <v>-</v>
      </c>
      <c r="AA16" s="20"/>
      <c r="AB16" s="20"/>
      <c r="AC16" s="20"/>
      <c r="AD16" s="36" t="str">
        <f t="shared" si="8"/>
        <v>-</v>
      </c>
      <c r="AE16" s="20"/>
      <c r="AF16" s="36" t="str">
        <f t="shared" si="9"/>
        <v>-</v>
      </c>
      <c r="AG16" s="20"/>
      <c r="AH16" s="36" t="str">
        <f t="shared" si="10"/>
        <v>-</v>
      </c>
      <c r="AI16" s="20"/>
      <c r="AJ16" s="20"/>
      <c r="AK16" s="20"/>
    </row>
    <row r="17" ht="12.0" customHeight="1">
      <c r="A17" s="41"/>
      <c r="B17" s="44"/>
      <c r="C17" s="11"/>
      <c r="D17" s="11"/>
      <c r="E17" s="11"/>
      <c r="F17" s="33" t="str">
        <f t="shared" si="1"/>
        <v/>
      </c>
      <c r="G17" s="34" t="str">
        <f t="shared" si="2"/>
        <v/>
      </c>
      <c r="H17" s="35" t="str">
        <f t="shared" si="3"/>
        <v/>
      </c>
      <c r="I17" s="4"/>
      <c r="J17" s="36" t="str">
        <f t="shared" si="4"/>
        <v>-</v>
      </c>
      <c r="K17" s="4"/>
      <c r="L17" s="37" t="str">
        <f t="shared" si="5"/>
        <v>-</v>
      </c>
      <c r="M17" s="37" t="str">
        <f t="shared" si="6"/>
        <v>-</v>
      </c>
      <c r="N17" s="38" t="str">
        <f t="shared" si="7"/>
        <v>-</v>
      </c>
      <c r="O17" s="4"/>
      <c r="P17" s="37" t="str">
        <f t="shared" si="11"/>
        <v>-</v>
      </c>
      <c r="Q17" s="37" t="str">
        <f t="shared" si="12"/>
        <v>-</v>
      </c>
      <c r="R17" s="36" t="str">
        <f t="shared" si="13"/>
        <v>-</v>
      </c>
      <c r="S17" s="4"/>
      <c r="T17" s="37" t="str">
        <f t="shared" si="14"/>
        <v>-</v>
      </c>
      <c r="U17" s="37" t="str">
        <f t="shared" si="15"/>
        <v>-</v>
      </c>
      <c r="V17" s="36" t="str">
        <f t="shared" si="16"/>
        <v>-</v>
      </c>
      <c r="W17" s="30"/>
      <c r="X17" s="37" t="str">
        <f t="shared" si="17"/>
        <v>-</v>
      </c>
      <c r="Y17" s="37" t="str">
        <f t="shared" si="18"/>
        <v>-</v>
      </c>
      <c r="Z17" s="36" t="str">
        <f t="shared" si="19"/>
        <v>-</v>
      </c>
      <c r="AA17" s="20"/>
      <c r="AB17" s="20"/>
      <c r="AC17" s="20"/>
      <c r="AD17" s="36" t="str">
        <f t="shared" si="8"/>
        <v>-</v>
      </c>
      <c r="AE17" s="20"/>
      <c r="AF17" s="36" t="str">
        <f t="shared" si="9"/>
        <v>-</v>
      </c>
      <c r="AG17" s="20"/>
      <c r="AH17" s="36" t="str">
        <f t="shared" si="10"/>
        <v>-</v>
      </c>
      <c r="AI17" s="20"/>
      <c r="AJ17" s="20"/>
      <c r="AK17" s="20"/>
    </row>
    <row r="18" ht="12.0" customHeight="1">
      <c r="A18" s="41"/>
      <c r="B18" s="44"/>
      <c r="C18" s="11"/>
      <c r="D18" s="11"/>
      <c r="E18" s="11"/>
      <c r="F18" s="33" t="str">
        <f t="shared" si="1"/>
        <v/>
      </c>
      <c r="G18" s="34" t="str">
        <f t="shared" si="2"/>
        <v/>
      </c>
      <c r="H18" s="35" t="str">
        <f t="shared" si="3"/>
        <v/>
      </c>
      <c r="I18" s="4"/>
      <c r="J18" s="36" t="str">
        <f t="shared" si="4"/>
        <v>-</v>
      </c>
      <c r="K18" s="4"/>
      <c r="L18" s="37" t="str">
        <f t="shared" si="5"/>
        <v>-</v>
      </c>
      <c r="M18" s="37" t="str">
        <f t="shared" si="6"/>
        <v>-</v>
      </c>
      <c r="N18" s="38" t="str">
        <f t="shared" si="7"/>
        <v>-</v>
      </c>
      <c r="O18" s="4"/>
      <c r="P18" s="37" t="str">
        <f t="shared" si="11"/>
        <v>-</v>
      </c>
      <c r="Q18" s="37" t="str">
        <f t="shared" si="12"/>
        <v>-</v>
      </c>
      <c r="R18" s="36" t="str">
        <f t="shared" si="13"/>
        <v>-</v>
      </c>
      <c r="S18" s="4"/>
      <c r="T18" s="37" t="str">
        <f t="shared" si="14"/>
        <v>-</v>
      </c>
      <c r="U18" s="37" t="str">
        <f t="shared" si="15"/>
        <v>-</v>
      </c>
      <c r="V18" s="36" t="str">
        <f t="shared" si="16"/>
        <v>-</v>
      </c>
      <c r="W18" s="30"/>
      <c r="X18" s="37" t="str">
        <f t="shared" si="17"/>
        <v>-</v>
      </c>
      <c r="Y18" s="37" t="str">
        <f t="shared" si="18"/>
        <v>-</v>
      </c>
      <c r="Z18" s="36" t="str">
        <f t="shared" si="19"/>
        <v>-</v>
      </c>
      <c r="AA18" s="20"/>
      <c r="AB18" s="20"/>
      <c r="AC18" s="20"/>
      <c r="AD18" s="36" t="str">
        <f t="shared" si="8"/>
        <v>-</v>
      </c>
      <c r="AE18" s="20"/>
      <c r="AF18" s="36" t="str">
        <f t="shared" si="9"/>
        <v>-</v>
      </c>
      <c r="AG18" s="20"/>
      <c r="AH18" s="36" t="str">
        <f t="shared" si="10"/>
        <v>-</v>
      </c>
      <c r="AI18" s="20"/>
      <c r="AJ18" s="20"/>
      <c r="AK18" s="20"/>
    </row>
    <row r="19" ht="12.0" customHeight="1">
      <c r="A19" s="41"/>
      <c r="B19" s="44"/>
      <c r="C19" s="11"/>
      <c r="D19" s="11"/>
      <c r="E19" s="11"/>
      <c r="F19" s="33" t="str">
        <f t="shared" si="1"/>
        <v/>
      </c>
      <c r="G19" s="34" t="str">
        <f t="shared" si="2"/>
        <v/>
      </c>
      <c r="H19" s="35" t="str">
        <f t="shared" si="3"/>
        <v/>
      </c>
      <c r="I19" s="4"/>
      <c r="J19" s="36" t="str">
        <f t="shared" si="4"/>
        <v>-</v>
      </c>
      <c r="K19" s="4"/>
      <c r="L19" s="37" t="str">
        <f t="shared" si="5"/>
        <v>-</v>
      </c>
      <c r="M19" s="37" t="str">
        <f t="shared" si="6"/>
        <v>-</v>
      </c>
      <c r="N19" s="38" t="str">
        <f t="shared" si="7"/>
        <v>-</v>
      </c>
      <c r="O19" s="4"/>
      <c r="P19" s="37" t="str">
        <f t="shared" si="11"/>
        <v>-</v>
      </c>
      <c r="Q19" s="37" t="str">
        <f t="shared" si="12"/>
        <v>-</v>
      </c>
      <c r="R19" s="36" t="str">
        <f t="shared" si="13"/>
        <v>-</v>
      </c>
      <c r="S19" s="4"/>
      <c r="T19" s="37" t="str">
        <f t="shared" si="14"/>
        <v>-</v>
      </c>
      <c r="U19" s="37" t="str">
        <f t="shared" si="15"/>
        <v>-</v>
      </c>
      <c r="V19" s="36" t="str">
        <f t="shared" si="16"/>
        <v>-</v>
      </c>
      <c r="W19" s="30"/>
      <c r="X19" s="37" t="str">
        <f t="shared" si="17"/>
        <v>-</v>
      </c>
      <c r="Y19" s="37" t="str">
        <f t="shared" si="18"/>
        <v>-</v>
      </c>
      <c r="Z19" s="36" t="str">
        <f t="shared" si="19"/>
        <v>-</v>
      </c>
      <c r="AA19" s="20"/>
      <c r="AB19" s="20"/>
      <c r="AC19" s="20"/>
      <c r="AD19" s="36" t="str">
        <f t="shared" si="8"/>
        <v>-</v>
      </c>
      <c r="AE19" s="20"/>
      <c r="AF19" s="36" t="str">
        <f t="shared" si="9"/>
        <v>-</v>
      </c>
      <c r="AG19" s="20"/>
      <c r="AH19" s="36" t="str">
        <f t="shared" si="10"/>
        <v>-</v>
      </c>
      <c r="AI19" s="20"/>
      <c r="AJ19" s="20"/>
      <c r="AK19" s="20"/>
    </row>
    <row r="20" ht="12.0" customHeight="1">
      <c r="A20" s="41"/>
      <c r="B20" s="44"/>
      <c r="C20" s="11"/>
      <c r="D20" s="11"/>
      <c r="E20" s="11"/>
      <c r="F20" s="33" t="str">
        <f t="shared" si="1"/>
        <v/>
      </c>
      <c r="G20" s="34" t="str">
        <f t="shared" si="2"/>
        <v/>
      </c>
      <c r="H20" s="35" t="str">
        <f t="shared" si="3"/>
        <v/>
      </c>
      <c r="I20" s="4"/>
      <c r="J20" s="36" t="str">
        <f t="shared" si="4"/>
        <v>-</v>
      </c>
      <c r="K20" s="4"/>
      <c r="L20" s="37" t="str">
        <f t="shared" si="5"/>
        <v>-</v>
      </c>
      <c r="M20" s="37" t="str">
        <f t="shared" si="6"/>
        <v>-</v>
      </c>
      <c r="N20" s="38" t="str">
        <f t="shared" si="7"/>
        <v>-</v>
      </c>
      <c r="O20" s="4"/>
      <c r="P20" s="37" t="str">
        <f t="shared" si="11"/>
        <v>-</v>
      </c>
      <c r="Q20" s="37" t="str">
        <f t="shared" si="12"/>
        <v>-</v>
      </c>
      <c r="R20" s="36" t="str">
        <f t="shared" si="13"/>
        <v>-</v>
      </c>
      <c r="S20" s="4"/>
      <c r="T20" s="37" t="str">
        <f t="shared" si="14"/>
        <v>-</v>
      </c>
      <c r="U20" s="37" t="str">
        <f t="shared" si="15"/>
        <v>-</v>
      </c>
      <c r="V20" s="36" t="str">
        <f t="shared" si="16"/>
        <v>-</v>
      </c>
      <c r="W20" s="30"/>
      <c r="X20" s="37" t="str">
        <f t="shared" si="17"/>
        <v>-</v>
      </c>
      <c r="Y20" s="37" t="str">
        <f t="shared" si="18"/>
        <v>-</v>
      </c>
      <c r="Z20" s="36" t="str">
        <f t="shared" si="19"/>
        <v>-</v>
      </c>
      <c r="AA20" s="20"/>
      <c r="AB20" s="20"/>
      <c r="AC20" s="20"/>
      <c r="AD20" s="36" t="str">
        <f t="shared" si="8"/>
        <v>-</v>
      </c>
      <c r="AE20" s="20"/>
      <c r="AF20" s="36" t="str">
        <f t="shared" si="9"/>
        <v>-</v>
      </c>
      <c r="AG20" s="20"/>
      <c r="AH20" s="36" t="str">
        <f t="shared" si="10"/>
        <v>-</v>
      </c>
      <c r="AI20" s="20"/>
      <c r="AJ20" s="20"/>
      <c r="AK20" s="20"/>
    </row>
    <row r="21" ht="12.0" customHeight="1">
      <c r="A21" s="41"/>
      <c r="B21" s="44"/>
      <c r="C21" s="11"/>
      <c r="D21" s="11"/>
      <c r="E21" s="11"/>
      <c r="F21" s="33" t="str">
        <f t="shared" si="1"/>
        <v/>
      </c>
      <c r="G21" s="34" t="str">
        <f t="shared" si="2"/>
        <v/>
      </c>
      <c r="H21" s="35" t="str">
        <f t="shared" si="3"/>
        <v/>
      </c>
      <c r="I21" s="4"/>
      <c r="J21" s="36" t="str">
        <f t="shared" si="4"/>
        <v>-</v>
      </c>
      <c r="K21" s="4"/>
      <c r="L21" s="37" t="str">
        <f t="shared" si="5"/>
        <v>-</v>
      </c>
      <c r="M21" s="37" t="str">
        <f t="shared" si="6"/>
        <v>-</v>
      </c>
      <c r="N21" s="38" t="str">
        <f t="shared" si="7"/>
        <v>-</v>
      </c>
      <c r="O21" s="4"/>
      <c r="P21" s="37" t="str">
        <f t="shared" si="11"/>
        <v>-</v>
      </c>
      <c r="Q21" s="37" t="str">
        <f t="shared" si="12"/>
        <v>-</v>
      </c>
      <c r="R21" s="36" t="str">
        <f t="shared" si="13"/>
        <v>-</v>
      </c>
      <c r="S21" s="4"/>
      <c r="T21" s="37" t="str">
        <f t="shared" si="14"/>
        <v>-</v>
      </c>
      <c r="U21" s="37" t="str">
        <f t="shared" si="15"/>
        <v>-</v>
      </c>
      <c r="V21" s="36" t="str">
        <f t="shared" si="16"/>
        <v>-</v>
      </c>
      <c r="W21" s="30"/>
      <c r="X21" s="37" t="str">
        <f t="shared" si="17"/>
        <v>-</v>
      </c>
      <c r="Y21" s="37" t="str">
        <f t="shared" si="18"/>
        <v>-</v>
      </c>
      <c r="Z21" s="36" t="str">
        <f t="shared" si="19"/>
        <v>-</v>
      </c>
      <c r="AA21" s="20"/>
      <c r="AB21" s="20"/>
      <c r="AC21" s="20"/>
      <c r="AD21" s="36" t="str">
        <f t="shared" si="8"/>
        <v>-</v>
      </c>
      <c r="AE21" s="20"/>
      <c r="AF21" s="36" t="str">
        <f t="shared" si="9"/>
        <v>-</v>
      </c>
      <c r="AG21" s="20"/>
      <c r="AH21" s="36" t="str">
        <f t="shared" si="10"/>
        <v>-</v>
      </c>
      <c r="AI21" s="20"/>
      <c r="AJ21" s="20"/>
      <c r="AK21" s="20"/>
    </row>
    <row r="22" ht="12.0" customHeight="1">
      <c r="A22" s="41"/>
      <c r="B22" s="44"/>
      <c r="C22" s="11"/>
      <c r="D22" s="11"/>
      <c r="E22" s="11"/>
      <c r="F22" s="33" t="str">
        <f t="shared" si="1"/>
        <v/>
      </c>
      <c r="G22" s="34" t="str">
        <f t="shared" si="2"/>
        <v/>
      </c>
      <c r="H22" s="35" t="str">
        <f t="shared" si="3"/>
        <v/>
      </c>
      <c r="I22" s="4"/>
      <c r="J22" s="36" t="str">
        <f t="shared" si="4"/>
        <v>-</v>
      </c>
      <c r="K22" s="4"/>
      <c r="L22" s="37" t="str">
        <f t="shared" si="5"/>
        <v>-</v>
      </c>
      <c r="M22" s="37" t="str">
        <f t="shared" si="6"/>
        <v>-</v>
      </c>
      <c r="N22" s="38" t="str">
        <f t="shared" si="7"/>
        <v>-</v>
      </c>
      <c r="O22" s="4"/>
      <c r="P22" s="37" t="str">
        <f t="shared" si="11"/>
        <v>-</v>
      </c>
      <c r="Q22" s="37" t="str">
        <f t="shared" si="12"/>
        <v>-</v>
      </c>
      <c r="R22" s="36" t="str">
        <f t="shared" si="13"/>
        <v>-</v>
      </c>
      <c r="S22" s="4"/>
      <c r="T22" s="37" t="str">
        <f t="shared" si="14"/>
        <v>-</v>
      </c>
      <c r="U22" s="37" t="str">
        <f t="shared" si="15"/>
        <v>-</v>
      </c>
      <c r="V22" s="36" t="str">
        <f t="shared" si="16"/>
        <v>-</v>
      </c>
      <c r="W22" s="30"/>
      <c r="X22" s="37" t="str">
        <f t="shared" si="17"/>
        <v>-</v>
      </c>
      <c r="Y22" s="37" t="str">
        <f t="shared" si="18"/>
        <v>-</v>
      </c>
      <c r="Z22" s="36" t="str">
        <f t="shared" si="19"/>
        <v>-</v>
      </c>
      <c r="AA22" s="20"/>
      <c r="AB22" s="20"/>
      <c r="AC22" s="20"/>
      <c r="AD22" s="36" t="str">
        <f t="shared" si="8"/>
        <v>-</v>
      </c>
      <c r="AE22" s="20"/>
      <c r="AF22" s="36" t="str">
        <f t="shared" si="9"/>
        <v>-</v>
      </c>
      <c r="AG22" s="20"/>
      <c r="AH22" s="36" t="str">
        <f t="shared" si="10"/>
        <v>-</v>
      </c>
      <c r="AI22" s="20"/>
      <c r="AJ22" s="20"/>
      <c r="AK22" s="20"/>
    </row>
    <row r="23" ht="12.0" customHeight="1">
      <c r="A23" s="41"/>
      <c r="B23" s="44"/>
      <c r="C23" s="11"/>
      <c r="D23" s="11"/>
      <c r="E23" s="11"/>
      <c r="F23" s="33" t="str">
        <f t="shared" si="1"/>
        <v/>
      </c>
      <c r="G23" s="34" t="str">
        <f t="shared" si="2"/>
        <v/>
      </c>
      <c r="H23" s="35" t="str">
        <f t="shared" si="3"/>
        <v/>
      </c>
      <c r="I23" s="4"/>
      <c r="J23" s="36" t="str">
        <f t="shared" si="4"/>
        <v>-</v>
      </c>
      <c r="K23" s="4"/>
      <c r="L23" s="37" t="str">
        <f t="shared" si="5"/>
        <v>-</v>
      </c>
      <c r="M23" s="37" t="str">
        <f t="shared" si="6"/>
        <v>-</v>
      </c>
      <c r="N23" s="38" t="str">
        <f t="shared" si="7"/>
        <v>-</v>
      </c>
      <c r="O23" s="4"/>
      <c r="P23" s="37" t="str">
        <f t="shared" si="11"/>
        <v>-</v>
      </c>
      <c r="Q23" s="37" t="str">
        <f t="shared" si="12"/>
        <v>-</v>
      </c>
      <c r="R23" s="36" t="str">
        <f t="shared" si="13"/>
        <v>-</v>
      </c>
      <c r="S23" s="4"/>
      <c r="T23" s="37" t="str">
        <f t="shared" si="14"/>
        <v>-</v>
      </c>
      <c r="U23" s="37" t="str">
        <f t="shared" si="15"/>
        <v>-</v>
      </c>
      <c r="V23" s="36" t="str">
        <f t="shared" si="16"/>
        <v>-</v>
      </c>
      <c r="W23" s="30"/>
      <c r="X23" s="37" t="str">
        <f t="shared" si="17"/>
        <v>-</v>
      </c>
      <c r="Y23" s="37" t="str">
        <f t="shared" si="18"/>
        <v>-</v>
      </c>
      <c r="Z23" s="36" t="str">
        <f t="shared" si="19"/>
        <v>-</v>
      </c>
      <c r="AA23" s="20"/>
      <c r="AB23" s="20"/>
      <c r="AC23" s="20"/>
      <c r="AD23" s="36" t="str">
        <f t="shared" si="8"/>
        <v>-</v>
      </c>
      <c r="AE23" s="20"/>
      <c r="AF23" s="36" t="str">
        <f t="shared" si="9"/>
        <v>-</v>
      </c>
      <c r="AG23" s="20"/>
      <c r="AH23" s="36" t="str">
        <f t="shared" si="10"/>
        <v>-</v>
      </c>
      <c r="AI23" s="20"/>
      <c r="AJ23" s="20"/>
      <c r="AK23" s="20"/>
    </row>
    <row r="24" ht="12.0" customHeight="1">
      <c r="A24" s="41"/>
      <c r="B24" s="44"/>
      <c r="C24" s="11"/>
      <c r="D24" s="11"/>
      <c r="E24" s="11"/>
      <c r="F24" s="33" t="str">
        <f t="shared" si="1"/>
        <v/>
      </c>
      <c r="G24" s="34" t="str">
        <f t="shared" si="2"/>
        <v/>
      </c>
      <c r="H24" s="35" t="str">
        <f t="shared" si="3"/>
        <v/>
      </c>
      <c r="I24" s="4"/>
      <c r="J24" s="36" t="str">
        <f t="shared" si="4"/>
        <v>-</v>
      </c>
      <c r="K24" s="4"/>
      <c r="L24" s="37" t="str">
        <f t="shared" si="5"/>
        <v>-</v>
      </c>
      <c r="M24" s="37" t="str">
        <f t="shared" si="6"/>
        <v>-</v>
      </c>
      <c r="N24" s="38" t="str">
        <f t="shared" si="7"/>
        <v>-</v>
      </c>
      <c r="O24" s="4"/>
      <c r="P24" s="37" t="str">
        <f t="shared" si="11"/>
        <v>-</v>
      </c>
      <c r="Q24" s="37" t="str">
        <f t="shared" si="12"/>
        <v>-</v>
      </c>
      <c r="R24" s="36" t="str">
        <f t="shared" si="13"/>
        <v>-</v>
      </c>
      <c r="S24" s="4"/>
      <c r="T24" s="37" t="str">
        <f t="shared" si="14"/>
        <v>-</v>
      </c>
      <c r="U24" s="37" t="str">
        <f t="shared" si="15"/>
        <v>-</v>
      </c>
      <c r="V24" s="36" t="str">
        <f t="shared" si="16"/>
        <v>-</v>
      </c>
      <c r="W24" s="30"/>
      <c r="X24" s="37" t="str">
        <f t="shared" si="17"/>
        <v>-</v>
      </c>
      <c r="Y24" s="37" t="str">
        <f t="shared" si="18"/>
        <v>-</v>
      </c>
      <c r="Z24" s="36" t="str">
        <f t="shared" si="19"/>
        <v>-</v>
      </c>
      <c r="AA24" s="20"/>
      <c r="AB24" s="20"/>
      <c r="AC24" s="20"/>
      <c r="AD24" s="36" t="str">
        <f t="shared" si="8"/>
        <v>-</v>
      </c>
      <c r="AE24" s="20"/>
      <c r="AF24" s="36" t="str">
        <f t="shared" si="9"/>
        <v>-</v>
      </c>
      <c r="AG24" s="20"/>
      <c r="AH24" s="36" t="str">
        <f t="shared" si="10"/>
        <v>-</v>
      </c>
      <c r="AI24" s="20"/>
      <c r="AJ24" s="20"/>
      <c r="AK24" s="20"/>
    </row>
    <row r="25" ht="12.0" customHeight="1">
      <c r="A25" s="41"/>
      <c r="B25" s="44"/>
      <c r="C25" s="11"/>
      <c r="D25" s="11"/>
      <c r="E25" s="11"/>
      <c r="F25" s="33" t="str">
        <f t="shared" si="1"/>
        <v/>
      </c>
      <c r="G25" s="34" t="str">
        <f t="shared" si="2"/>
        <v/>
      </c>
      <c r="H25" s="35" t="str">
        <f t="shared" si="3"/>
        <v/>
      </c>
      <c r="I25" s="4"/>
      <c r="J25" s="36" t="str">
        <f t="shared" si="4"/>
        <v>-</v>
      </c>
      <c r="K25" s="4"/>
      <c r="L25" s="37" t="str">
        <f t="shared" si="5"/>
        <v>-</v>
      </c>
      <c r="M25" s="37" t="str">
        <f t="shared" si="6"/>
        <v>-</v>
      </c>
      <c r="N25" s="38" t="str">
        <f t="shared" si="7"/>
        <v>-</v>
      </c>
      <c r="O25" s="4"/>
      <c r="P25" s="37" t="str">
        <f t="shared" si="11"/>
        <v>-</v>
      </c>
      <c r="Q25" s="37" t="str">
        <f t="shared" si="12"/>
        <v>-</v>
      </c>
      <c r="R25" s="36" t="str">
        <f t="shared" si="13"/>
        <v>-</v>
      </c>
      <c r="S25" s="4"/>
      <c r="T25" s="37" t="str">
        <f t="shared" si="14"/>
        <v>-</v>
      </c>
      <c r="U25" s="37" t="str">
        <f t="shared" si="15"/>
        <v>-</v>
      </c>
      <c r="V25" s="36" t="str">
        <f t="shared" si="16"/>
        <v>-</v>
      </c>
      <c r="W25" s="30"/>
      <c r="X25" s="37" t="str">
        <f t="shared" si="17"/>
        <v>-</v>
      </c>
      <c r="Y25" s="37" t="str">
        <f t="shared" si="18"/>
        <v>-</v>
      </c>
      <c r="Z25" s="36" t="str">
        <f t="shared" si="19"/>
        <v>-</v>
      </c>
      <c r="AA25" s="20"/>
      <c r="AB25" s="20"/>
      <c r="AC25" s="20"/>
      <c r="AD25" s="36" t="str">
        <f t="shared" si="8"/>
        <v>-</v>
      </c>
      <c r="AE25" s="20"/>
      <c r="AF25" s="36" t="str">
        <f t="shared" si="9"/>
        <v>-</v>
      </c>
      <c r="AG25" s="20"/>
      <c r="AH25" s="36" t="str">
        <f t="shared" si="10"/>
        <v>-</v>
      </c>
      <c r="AI25" s="20"/>
      <c r="AJ25" s="20"/>
      <c r="AK25" s="20"/>
    </row>
    <row r="26" ht="12.0" customHeight="1">
      <c r="A26" s="41"/>
      <c r="B26" s="44"/>
      <c r="C26" s="11"/>
      <c r="D26" s="11"/>
      <c r="E26" s="11"/>
      <c r="F26" s="33" t="str">
        <f t="shared" si="1"/>
        <v/>
      </c>
      <c r="G26" s="34" t="str">
        <f t="shared" si="2"/>
        <v/>
      </c>
      <c r="H26" s="35" t="str">
        <f t="shared" si="3"/>
        <v/>
      </c>
      <c r="I26" s="4"/>
      <c r="J26" s="36" t="str">
        <f t="shared" si="4"/>
        <v>-</v>
      </c>
      <c r="K26" s="4"/>
      <c r="L26" s="37" t="str">
        <f t="shared" si="5"/>
        <v>-</v>
      </c>
      <c r="M26" s="37" t="str">
        <f t="shared" si="6"/>
        <v>-</v>
      </c>
      <c r="N26" s="38" t="str">
        <f t="shared" si="7"/>
        <v>-</v>
      </c>
      <c r="O26" s="4"/>
      <c r="P26" s="37" t="str">
        <f t="shared" si="11"/>
        <v>-</v>
      </c>
      <c r="Q26" s="37" t="str">
        <f t="shared" si="12"/>
        <v>-</v>
      </c>
      <c r="R26" s="36" t="str">
        <f t="shared" si="13"/>
        <v>-</v>
      </c>
      <c r="S26" s="4"/>
      <c r="T26" s="37" t="str">
        <f t="shared" si="14"/>
        <v>-</v>
      </c>
      <c r="U26" s="37" t="str">
        <f t="shared" si="15"/>
        <v>-</v>
      </c>
      <c r="V26" s="36" t="str">
        <f t="shared" si="16"/>
        <v>-</v>
      </c>
      <c r="W26" s="30"/>
      <c r="X26" s="37" t="str">
        <f t="shared" si="17"/>
        <v>-</v>
      </c>
      <c r="Y26" s="37" t="str">
        <f t="shared" si="18"/>
        <v>-</v>
      </c>
      <c r="Z26" s="36" t="str">
        <f t="shared" si="19"/>
        <v>-</v>
      </c>
      <c r="AA26" s="20"/>
      <c r="AB26" s="20"/>
      <c r="AC26" s="20"/>
      <c r="AD26" s="36" t="str">
        <f t="shared" si="8"/>
        <v>-</v>
      </c>
      <c r="AE26" s="20"/>
      <c r="AF26" s="36" t="str">
        <f t="shared" si="9"/>
        <v>-</v>
      </c>
      <c r="AG26" s="20"/>
      <c r="AH26" s="36" t="str">
        <f t="shared" si="10"/>
        <v>-</v>
      </c>
      <c r="AI26" s="20"/>
      <c r="AJ26" s="20"/>
      <c r="AK26" s="20"/>
    </row>
    <row r="27" ht="12.0" customHeight="1">
      <c r="A27" s="41"/>
      <c r="B27" s="44"/>
      <c r="C27" s="11"/>
      <c r="D27" s="11"/>
      <c r="E27" s="11"/>
      <c r="F27" s="33" t="str">
        <f t="shared" si="1"/>
        <v/>
      </c>
      <c r="G27" s="34" t="str">
        <f t="shared" si="2"/>
        <v/>
      </c>
      <c r="H27" s="35" t="str">
        <f t="shared" si="3"/>
        <v/>
      </c>
      <c r="I27" s="4"/>
      <c r="J27" s="36" t="str">
        <f t="shared" si="4"/>
        <v>-</v>
      </c>
      <c r="K27" s="4"/>
      <c r="L27" s="37" t="str">
        <f t="shared" si="5"/>
        <v>-</v>
      </c>
      <c r="M27" s="37" t="str">
        <f t="shared" si="6"/>
        <v>-</v>
      </c>
      <c r="N27" s="38" t="str">
        <f t="shared" si="7"/>
        <v>-</v>
      </c>
      <c r="O27" s="4"/>
      <c r="P27" s="37" t="str">
        <f t="shared" si="11"/>
        <v>-</v>
      </c>
      <c r="Q27" s="37" t="str">
        <f t="shared" si="12"/>
        <v>-</v>
      </c>
      <c r="R27" s="36" t="str">
        <f t="shared" si="13"/>
        <v>-</v>
      </c>
      <c r="S27" s="4"/>
      <c r="T27" s="37" t="str">
        <f t="shared" si="14"/>
        <v>-</v>
      </c>
      <c r="U27" s="37" t="str">
        <f t="shared" si="15"/>
        <v>-</v>
      </c>
      <c r="V27" s="36" t="str">
        <f t="shared" si="16"/>
        <v>-</v>
      </c>
      <c r="W27" s="30"/>
      <c r="X27" s="37" t="str">
        <f t="shared" si="17"/>
        <v>-</v>
      </c>
      <c r="Y27" s="37" t="str">
        <f t="shared" si="18"/>
        <v>-</v>
      </c>
      <c r="Z27" s="36" t="str">
        <f t="shared" si="19"/>
        <v>-</v>
      </c>
      <c r="AA27" s="20"/>
      <c r="AB27" s="20"/>
      <c r="AC27" s="20"/>
      <c r="AD27" s="36" t="str">
        <f t="shared" si="8"/>
        <v>-</v>
      </c>
      <c r="AE27" s="20"/>
      <c r="AF27" s="36" t="str">
        <f t="shared" si="9"/>
        <v>-</v>
      </c>
      <c r="AG27" s="20"/>
      <c r="AH27" s="36" t="str">
        <f t="shared" si="10"/>
        <v>-</v>
      </c>
      <c r="AI27" s="20"/>
      <c r="AJ27" s="20"/>
      <c r="AK27" s="20"/>
    </row>
    <row r="28" ht="12.0" customHeight="1">
      <c r="A28" s="41"/>
      <c r="B28" s="44"/>
      <c r="C28" s="11"/>
      <c r="D28" s="11"/>
      <c r="E28" s="11"/>
      <c r="F28" s="33" t="str">
        <f t="shared" si="1"/>
        <v/>
      </c>
      <c r="G28" s="34" t="str">
        <f t="shared" si="2"/>
        <v/>
      </c>
      <c r="H28" s="35" t="str">
        <f t="shared" si="3"/>
        <v/>
      </c>
      <c r="I28" s="4"/>
      <c r="J28" s="36" t="str">
        <f t="shared" si="4"/>
        <v>-</v>
      </c>
      <c r="K28" s="4"/>
      <c r="L28" s="37" t="str">
        <f t="shared" si="5"/>
        <v>-</v>
      </c>
      <c r="M28" s="37" t="str">
        <f t="shared" si="6"/>
        <v>-</v>
      </c>
      <c r="N28" s="38" t="str">
        <f t="shared" si="7"/>
        <v>-</v>
      </c>
      <c r="O28" s="4"/>
      <c r="P28" s="37" t="str">
        <f t="shared" si="11"/>
        <v>-</v>
      </c>
      <c r="Q28" s="37" t="str">
        <f t="shared" si="12"/>
        <v>-</v>
      </c>
      <c r="R28" s="36" t="str">
        <f t="shared" si="13"/>
        <v>-</v>
      </c>
      <c r="S28" s="4"/>
      <c r="T28" s="37" t="str">
        <f t="shared" si="14"/>
        <v>-</v>
      </c>
      <c r="U28" s="37" t="str">
        <f t="shared" si="15"/>
        <v>-</v>
      </c>
      <c r="V28" s="36" t="str">
        <f t="shared" si="16"/>
        <v>-</v>
      </c>
      <c r="W28" s="30"/>
      <c r="X28" s="37" t="str">
        <f t="shared" si="17"/>
        <v>-</v>
      </c>
      <c r="Y28" s="37" t="str">
        <f t="shared" si="18"/>
        <v>-</v>
      </c>
      <c r="Z28" s="36" t="str">
        <f t="shared" si="19"/>
        <v>-</v>
      </c>
      <c r="AA28" s="20"/>
      <c r="AB28" s="20"/>
      <c r="AC28" s="20"/>
      <c r="AD28" s="36" t="str">
        <f t="shared" si="8"/>
        <v>-</v>
      </c>
      <c r="AE28" s="20"/>
      <c r="AF28" s="36" t="str">
        <f t="shared" si="9"/>
        <v>-</v>
      </c>
      <c r="AG28" s="20"/>
      <c r="AH28" s="36" t="str">
        <f t="shared" si="10"/>
        <v>-</v>
      </c>
      <c r="AI28" s="20"/>
      <c r="AJ28" s="20"/>
      <c r="AK28" s="20"/>
    </row>
    <row r="29" ht="12.0" customHeight="1">
      <c r="A29" s="41"/>
      <c r="B29" s="44"/>
      <c r="C29" s="11"/>
      <c r="D29" s="11"/>
      <c r="E29" s="11"/>
      <c r="F29" s="33" t="str">
        <f t="shared" si="1"/>
        <v/>
      </c>
      <c r="G29" s="34" t="str">
        <f t="shared" si="2"/>
        <v/>
      </c>
      <c r="H29" s="35" t="str">
        <f t="shared" si="3"/>
        <v/>
      </c>
      <c r="I29" s="4"/>
      <c r="J29" s="36" t="str">
        <f t="shared" si="4"/>
        <v>-</v>
      </c>
      <c r="K29" s="4"/>
      <c r="L29" s="37" t="str">
        <f t="shared" si="5"/>
        <v>-</v>
      </c>
      <c r="M29" s="37" t="str">
        <f t="shared" si="6"/>
        <v>-</v>
      </c>
      <c r="N29" s="38" t="str">
        <f t="shared" si="7"/>
        <v>-</v>
      </c>
      <c r="O29" s="4"/>
      <c r="P29" s="37" t="str">
        <f t="shared" si="11"/>
        <v>-</v>
      </c>
      <c r="Q29" s="37" t="str">
        <f t="shared" si="12"/>
        <v>-</v>
      </c>
      <c r="R29" s="36" t="str">
        <f t="shared" si="13"/>
        <v>-</v>
      </c>
      <c r="S29" s="4"/>
      <c r="T29" s="37" t="str">
        <f t="shared" si="14"/>
        <v>-</v>
      </c>
      <c r="U29" s="37" t="str">
        <f t="shared" si="15"/>
        <v>-</v>
      </c>
      <c r="V29" s="36" t="str">
        <f t="shared" si="16"/>
        <v>-</v>
      </c>
      <c r="W29" s="30"/>
      <c r="X29" s="37" t="str">
        <f t="shared" si="17"/>
        <v>-</v>
      </c>
      <c r="Y29" s="37" t="str">
        <f t="shared" si="18"/>
        <v>-</v>
      </c>
      <c r="Z29" s="36" t="str">
        <f t="shared" si="19"/>
        <v>-</v>
      </c>
      <c r="AA29" s="20"/>
      <c r="AB29" s="20"/>
      <c r="AC29" s="20"/>
      <c r="AD29" s="36" t="str">
        <f t="shared" si="8"/>
        <v>-</v>
      </c>
      <c r="AE29" s="20"/>
      <c r="AF29" s="36" t="str">
        <f t="shared" si="9"/>
        <v>-</v>
      </c>
      <c r="AG29" s="20"/>
      <c r="AH29" s="36" t="str">
        <f t="shared" si="10"/>
        <v>-</v>
      </c>
      <c r="AI29" s="20"/>
      <c r="AJ29" s="20"/>
      <c r="AK29" s="20"/>
    </row>
    <row r="30" ht="12.0" customHeight="1">
      <c r="A30" s="41"/>
      <c r="B30" s="44"/>
      <c r="C30" s="11"/>
      <c r="D30" s="11"/>
      <c r="E30" s="11"/>
      <c r="F30" s="33" t="str">
        <f t="shared" si="1"/>
        <v/>
      </c>
      <c r="G30" s="34" t="str">
        <f t="shared" si="2"/>
        <v/>
      </c>
      <c r="H30" s="35" t="str">
        <f t="shared" si="3"/>
        <v/>
      </c>
      <c r="I30" s="4"/>
      <c r="J30" s="36" t="str">
        <f t="shared" si="4"/>
        <v>-</v>
      </c>
      <c r="K30" s="4"/>
      <c r="L30" s="37" t="str">
        <f t="shared" si="5"/>
        <v>-</v>
      </c>
      <c r="M30" s="37" t="str">
        <f t="shared" si="6"/>
        <v>-</v>
      </c>
      <c r="N30" s="38" t="str">
        <f t="shared" si="7"/>
        <v>-</v>
      </c>
      <c r="O30" s="4"/>
      <c r="P30" s="37" t="str">
        <f t="shared" si="11"/>
        <v>-</v>
      </c>
      <c r="Q30" s="37" t="str">
        <f t="shared" si="12"/>
        <v>-</v>
      </c>
      <c r="R30" s="36" t="str">
        <f t="shared" si="13"/>
        <v>-</v>
      </c>
      <c r="S30" s="4"/>
      <c r="T30" s="37" t="str">
        <f t="shared" si="14"/>
        <v>-</v>
      </c>
      <c r="U30" s="37" t="str">
        <f t="shared" si="15"/>
        <v>-</v>
      </c>
      <c r="V30" s="36" t="str">
        <f t="shared" si="16"/>
        <v>-</v>
      </c>
      <c r="W30" s="30"/>
      <c r="X30" s="37" t="str">
        <f t="shared" si="17"/>
        <v>-</v>
      </c>
      <c r="Y30" s="37" t="str">
        <f t="shared" si="18"/>
        <v>-</v>
      </c>
      <c r="Z30" s="36" t="str">
        <f t="shared" si="19"/>
        <v>-</v>
      </c>
      <c r="AA30" s="20"/>
      <c r="AB30" s="20"/>
      <c r="AC30" s="20"/>
      <c r="AD30" s="36" t="str">
        <f t="shared" si="8"/>
        <v>-</v>
      </c>
      <c r="AE30" s="20"/>
      <c r="AF30" s="36" t="str">
        <f t="shared" si="9"/>
        <v>-</v>
      </c>
      <c r="AG30" s="20"/>
      <c r="AH30" s="36" t="str">
        <f t="shared" si="10"/>
        <v>-</v>
      </c>
      <c r="AI30" s="20"/>
      <c r="AJ30" s="20"/>
      <c r="AK30" s="20"/>
    </row>
    <row r="31" ht="12.0" customHeight="1">
      <c r="A31" s="41"/>
      <c r="B31" s="44"/>
      <c r="C31" s="11"/>
      <c r="D31" s="11"/>
      <c r="E31" s="11"/>
      <c r="F31" s="33" t="str">
        <f t="shared" si="1"/>
        <v/>
      </c>
      <c r="G31" s="34" t="str">
        <f t="shared" si="2"/>
        <v/>
      </c>
      <c r="H31" s="35" t="str">
        <f t="shared" si="3"/>
        <v/>
      </c>
      <c r="I31" s="4"/>
      <c r="J31" s="36" t="str">
        <f t="shared" si="4"/>
        <v>-</v>
      </c>
      <c r="K31" s="4"/>
      <c r="L31" s="37" t="str">
        <f t="shared" si="5"/>
        <v>-</v>
      </c>
      <c r="M31" s="37" t="str">
        <f t="shared" si="6"/>
        <v>-</v>
      </c>
      <c r="N31" s="38" t="str">
        <f t="shared" si="7"/>
        <v>-</v>
      </c>
      <c r="O31" s="4"/>
      <c r="P31" s="37" t="str">
        <f t="shared" si="11"/>
        <v>-</v>
      </c>
      <c r="Q31" s="37" t="str">
        <f t="shared" si="12"/>
        <v>-</v>
      </c>
      <c r="R31" s="36" t="str">
        <f t="shared" si="13"/>
        <v>-</v>
      </c>
      <c r="S31" s="4"/>
      <c r="T31" s="37" t="str">
        <f t="shared" si="14"/>
        <v>-</v>
      </c>
      <c r="U31" s="37" t="str">
        <f t="shared" si="15"/>
        <v>-</v>
      </c>
      <c r="V31" s="36" t="str">
        <f t="shared" si="16"/>
        <v>-</v>
      </c>
      <c r="W31" s="30"/>
      <c r="X31" s="37" t="str">
        <f t="shared" si="17"/>
        <v>-</v>
      </c>
      <c r="Y31" s="37" t="str">
        <f t="shared" si="18"/>
        <v>-</v>
      </c>
      <c r="Z31" s="36" t="str">
        <f t="shared" si="19"/>
        <v>-</v>
      </c>
      <c r="AA31" s="20"/>
      <c r="AB31" s="20"/>
      <c r="AC31" s="20"/>
      <c r="AD31" s="36" t="str">
        <f t="shared" si="8"/>
        <v>-</v>
      </c>
      <c r="AE31" s="20"/>
      <c r="AF31" s="36" t="str">
        <f t="shared" si="9"/>
        <v>-</v>
      </c>
      <c r="AG31" s="20"/>
      <c r="AH31" s="36" t="str">
        <f t="shared" si="10"/>
        <v>-</v>
      </c>
      <c r="AI31" s="20"/>
      <c r="AJ31" s="20"/>
      <c r="AK31" s="20"/>
    </row>
    <row r="32" ht="12.0" customHeight="1">
      <c r="A32" s="41"/>
      <c r="B32" s="44"/>
      <c r="C32" s="11"/>
      <c r="D32" s="11"/>
      <c r="E32" s="11"/>
      <c r="F32" s="33" t="str">
        <f t="shared" si="1"/>
        <v/>
      </c>
      <c r="G32" s="34" t="str">
        <f t="shared" si="2"/>
        <v/>
      </c>
      <c r="H32" s="35" t="str">
        <f t="shared" si="3"/>
        <v/>
      </c>
      <c r="I32" s="4"/>
      <c r="J32" s="36" t="str">
        <f t="shared" si="4"/>
        <v>-</v>
      </c>
      <c r="K32" s="4"/>
      <c r="L32" s="37" t="str">
        <f t="shared" si="5"/>
        <v>-</v>
      </c>
      <c r="M32" s="37" t="str">
        <f t="shared" si="6"/>
        <v>-</v>
      </c>
      <c r="N32" s="38" t="str">
        <f t="shared" si="7"/>
        <v>-</v>
      </c>
      <c r="O32" s="4"/>
      <c r="P32" s="37" t="str">
        <f t="shared" si="11"/>
        <v>-</v>
      </c>
      <c r="Q32" s="37" t="str">
        <f t="shared" si="12"/>
        <v>-</v>
      </c>
      <c r="R32" s="36" t="str">
        <f t="shared" si="13"/>
        <v>-</v>
      </c>
      <c r="S32" s="4"/>
      <c r="T32" s="37" t="str">
        <f t="shared" si="14"/>
        <v>-</v>
      </c>
      <c r="U32" s="37" t="str">
        <f t="shared" si="15"/>
        <v>-</v>
      </c>
      <c r="V32" s="36" t="str">
        <f t="shared" si="16"/>
        <v>-</v>
      </c>
      <c r="W32" s="30"/>
      <c r="X32" s="37" t="str">
        <f t="shared" si="17"/>
        <v>-</v>
      </c>
      <c r="Y32" s="37" t="str">
        <f t="shared" si="18"/>
        <v>-</v>
      </c>
      <c r="Z32" s="36" t="str">
        <f t="shared" si="19"/>
        <v>-</v>
      </c>
      <c r="AA32" s="20"/>
      <c r="AB32" s="20"/>
      <c r="AC32" s="20"/>
      <c r="AD32" s="36" t="str">
        <f t="shared" si="8"/>
        <v>-</v>
      </c>
      <c r="AE32" s="20"/>
      <c r="AF32" s="36" t="str">
        <f t="shared" si="9"/>
        <v>-</v>
      </c>
      <c r="AG32" s="20"/>
      <c r="AH32" s="36" t="str">
        <f t="shared" si="10"/>
        <v>-</v>
      </c>
      <c r="AI32" s="20"/>
      <c r="AJ32" s="20"/>
      <c r="AK32" s="20"/>
    </row>
    <row r="33" ht="12.0" customHeight="1">
      <c r="A33" s="41"/>
      <c r="B33" s="44"/>
      <c r="C33" s="11"/>
      <c r="D33" s="11"/>
      <c r="E33" s="11"/>
      <c r="F33" s="33" t="str">
        <f t="shared" si="1"/>
        <v/>
      </c>
      <c r="G33" s="34" t="str">
        <f t="shared" si="2"/>
        <v/>
      </c>
      <c r="H33" s="35" t="str">
        <f t="shared" si="3"/>
        <v/>
      </c>
      <c r="I33" s="4"/>
      <c r="J33" s="36" t="str">
        <f t="shared" si="4"/>
        <v>-</v>
      </c>
      <c r="K33" s="4"/>
      <c r="L33" s="37" t="str">
        <f t="shared" si="5"/>
        <v>-</v>
      </c>
      <c r="M33" s="37" t="str">
        <f t="shared" si="6"/>
        <v>-</v>
      </c>
      <c r="N33" s="38" t="str">
        <f t="shared" si="7"/>
        <v>-</v>
      </c>
      <c r="O33" s="4"/>
      <c r="P33" s="37" t="str">
        <f t="shared" si="11"/>
        <v>-</v>
      </c>
      <c r="Q33" s="37" t="str">
        <f t="shared" si="12"/>
        <v>-</v>
      </c>
      <c r="R33" s="36" t="str">
        <f t="shared" si="13"/>
        <v>-</v>
      </c>
      <c r="S33" s="4"/>
      <c r="T33" s="37" t="str">
        <f t="shared" si="14"/>
        <v>-</v>
      </c>
      <c r="U33" s="37" t="str">
        <f t="shared" si="15"/>
        <v>-</v>
      </c>
      <c r="V33" s="36" t="str">
        <f t="shared" si="16"/>
        <v>-</v>
      </c>
      <c r="W33" s="30"/>
      <c r="X33" s="37" t="str">
        <f t="shared" si="17"/>
        <v>-</v>
      </c>
      <c r="Y33" s="37" t="str">
        <f t="shared" si="18"/>
        <v>-</v>
      </c>
      <c r="Z33" s="36" t="str">
        <f t="shared" si="19"/>
        <v>-</v>
      </c>
      <c r="AA33" s="20"/>
      <c r="AB33" s="20"/>
      <c r="AC33" s="20"/>
      <c r="AD33" s="36" t="str">
        <f t="shared" si="8"/>
        <v>-</v>
      </c>
      <c r="AE33" s="20"/>
      <c r="AF33" s="36" t="str">
        <f t="shared" si="9"/>
        <v>-</v>
      </c>
      <c r="AG33" s="20"/>
      <c r="AH33" s="36" t="str">
        <f t="shared" si="10"/>
        <v>-</v>
      </c>
      <c r="AI33" s="20"/>
      <c r="AJ33" s="20"/>
      <c r="AK33" s="20"/>
    </row>
    <row r="34" ht="12.0" customHeight="1">
      <c r="A34" s="41"/>
      <c r="B34" s="44"/>
      <c r="C34" s="11"/>
      <c r="D34" s="11"/>
      <c r="E34" s="11"/>
      <c r="F34" s="33" t="str">
        <f t="shared" si="1"/>
        <v/>
      </c>
      <c r="G34" s="34" t="str">
        <f t="shared" si="2"/>
        <v/>
      </c>
      <c r="H34" s="35" t="str">
        <f t="shared" si="3"/>
        <v/>
      </c>
      <c r="I34" s="4"/>
      <c r="J34" s="36" t="str">
        <f t="shared" si="4"/>
        <v>-</v>
      </c>
      <c r="K34" s="4"/>
      <c r="L34" s="37" t="str">
        <f t="shared" si="5"/>
        <v>-</v>
      </c>
      <c r="M34" s="37" t="str">
        <f t="shared" si="6"/>
        <v>-</v>
      </c>
      <c r="N34" s="38" t="str">
        <f t="shared" si="7"/>
        <v>-</v>
      </c>
      <c r="O34" s="4"/>
      <c r="P34" s="37" t="str">
        <f t="shared" si="11"/>
        <v>-</v>
      </c>
      <c r="Q34" s="37" t="str">
        <f t="shared" si="12"/>
        <v>-</v>
      </c>
      <c r="R34" s="36" t="str">
        <f t="shared" si="13"/>
        <v>-</v>
      </c>
      <c r="S34" s="4"/>
      <c r="T34" s="37" t="str">
        <f t="shared" si="14"/>
        <v>-</v>
      </c>
      <c r="U34" s="37" t="str">
        <f t="shared" si="15"/>
        <v>-</v>
      </c>
      <c r="V34" s="36" t="str">
        <f t="shared" si="16"/>
        <v>-</v>
      </c>
      <c r="W34" s="30"/>
      <c r="X34" s="37" t="str">
        <f t="shared" si="17"/>
        <v>-</v>
      </c>
      <c r="Y34" s="37" t="str">
        <f t="shared" si="18"/>
        <v>-</v>
      </c>
      <c r="Z34" s="36" t="str">
        <f t="shared" si="19"/>
        <v>-</v>
      </c>
      <c r="AA34" s="20"/>
      <c r="AB34" s="20"/>
      <c r="AC34" s="20"/>
      <c r="AD34" s="36" t="str">
        <f t="shared" si="8"/>
        <v>-</v>
      </c>
      <c r="AE34" s="20"/>
      <c r="AF34" s="36" t="str">
        <f t="shared" si="9"/>
        <v>-</v>
      </c>
      <c r="AG34" s="20"/>
      <c r="AH34" s="36" t="str">
        <f t="shared" si="10"/>
        <v>-</v>
      </c>
      <c r="AI34" s="20"/>
      <c r="AJ34" s="20"/>
      <c r="AK34" s="20"/>
    </row>
    <row r="35" ht="12.0" customHeight="1">
      <c r="A35" s="41"/>
      <c r="B35" s="44"/>
      <c r="C35" s="11"/>
      <c r="D35" s="11"/>
      <c r="E35" s="11"/>
      <c r="F35" s="33" t="str">
        <f t="shared" si="1"/>
        <v/>
      </c>
      <c r="G35" s="34" t="str">
        <f t="shared" si="2"/>
        <v/>
      </c>
      <c r="H35" s="35" t="str">
        <f t="shared" si="3"/>
        <v/>
      </c>
      <c r="I35" s="4"/>
      <c r="J35" s="36" t="str">
        <f t="shared" si="4"/>
        <v>-</v>
      </c>
      <c r="K35" s="4"/>
      <c r="L35" s="37" t="str">
        <f t="shared" si="5"/>
        <v>-</v>
      </c>
      <c r="M35" s="37" t="str">
        <f t="shared" si="6"/>
        <v>-</v>
      </c>
      <c r="N35" s="38" t="str">
        <f t="shared" si="7"/>
        <v>-</v>
      </c>
      <c r="O35" s="4"/>
      <c r="P35" s="37" t="str">
        <f t="shared" si="11"/>
        <v>-</v>
      </c>
      <c r="Q35" s="37" t="str">
        <f t="shared" si="12"/>
        <v>-</v>
      </c>
      <c r="R35" s="36" t="str">
        <f t="shared" si="13"/>
        <v>-</v>
      </c>
      <c r="S35" s="4"/>
      <c r="T35" s="37" t="str">
        <f t="shared" si="14"/>
        <v>-</v>
      </c>
      <c r="U35" s="37" t="str">
        <f t="shared" si="15"/>
        <v>-</v>
      </c>
      <c r="V35" s="36" t="str">
        <f t="shared" si="16"/>
        <v>-</v>
      </c>
      <c r="W35" s="30"/>
      <c r="X35" s="37" t="str">
        <f t="shared" si="17"/>
        <v>-</v>
      </c>
      <c r="Y35" s="37" t="str">
        <f t="shared" si="18"/>
        <v>-</v>
      </c>
      <c r="Z35" s="36" t="str">
        <f t="shared" si="19"/>
        <v>-</v>
      </c>
      <c r="AA35" s="20"/>
      <c r="AB35" s="20"/>
      <c r="AC35" s="20"/>
      <c r="AD35" s="36" t="str">
        <f t="shared" si="8"/>
        <v>-</v>
      </c>
      <c r="AE35" s="20"/>
      <c r="AF35" s="36" t="str">
        <f t="shared" si="9"/>
        <v>-</v>
      </c>
      <c r="AG35" s="20"/>
      <c r="AH35" s="36" t="str">
        <f t="shared" si="10"/>
        <v>-</v>
      </c>
      <c r="AI35" s="20"/>
      <c r="AJ35" s="20"/>
      <c r="AK35" s="20"/>
    </row>
    <row r="36" ht="12.0" customHeight="1">
      <c r="A36" s="41"/>
      <c r="B36" s="44"/>
      <c r="C36" s="11"/>
      <c r="D36" s="11"/>
      <c r="E36" s="11"/>
      <c r="F36" s="33" t="str">
        <f t="shared" si="1"/>
        <v/>
      </c>
      <c r="G36" s="34" t="str">
        <f t="shared" si="2"/>
        <v/>
      </c>
      <c r="H36" s="35" t="str">
        <f t="shared" si="3"/>
        <v/>
      </c>
      <c r="I36" s="4"/>
      <c r="J36" s="36" t="str">
        <f t="shared" si="4"/>
        <v>-</v>
      </c>
      <c r="K36" s="4"/>
      <c r="L36" s="37" t="str">
        <f t="shared" si="5"/>
        <v>-</v>
      </c>
      <c r="M36" s="37" t="str">
        <f t="shared" si="6"/>
        <v>-</v>
      </c>
      <c r="N36" s="38" t="str">
        <f t="shared" si="7"/>
        <v>-</v>
      </c>
      <c r="O36" s="4"/>
      <c r="P36" s="37" t="str">
        <f t="shared" si="11"/>
        <v>-</v>
      </c>
      <c r="Q36" s="37" t="str">
        <f t="shared" si="12"/>
        <v>-</v>
      </c>
      <c r="R36" s="36" t="str">
        <f t="shared" si="13"/>
        <v>-</v>
      </c>
      <c r="S36" s="4"/>
      <c r="T36" s="37" t="str">
        <f t="shared" si="14"/>
        <v>-</v>
      </c>
      <c r="U36" s="37" t="str">
        <f t="shared" si="15"/>
        <v>-</v>
      </c>
      <c r="V36" s="36" t="str">
        <f t="shared" si="16"/>
        <v>-</v>
      </c>
      <c r="W36" s="30"/>
      <c r="X36" s="37" t="str">
        <f t="shared" si="17"/>
        <v>-</v>
      </c>
      <c r="Y36" s="37" t="str">
        <f t="shared" si="18"/>
        <v>-</v>
      </c>
      <c r="Z36" s="36" t="str">
        <f t="shared" si="19"/>
        <v>-</v>
      </c>
      <c r="AA36" s="20"/>
      <c r="AB36" s="20"/>
      <c r="AC36" s="20"/>
      <c r="AD36" s="36" t="str">
        <f t="shared" si="8"/>
        <v>-</v>
      </c>
      <c r="AE36" s="20"/>
      <c r="AF36" s="36" t="str">
        <f t="shared" si="9"/>
        <v>-</v>
      </c>
      <c r="AG36" s="20"/>
      <c r="AH36" s="36" t="str">
        <f t="shared" si="10"/>
        <v>-</v>
      </c>
      <c r="AI36" s="20"/>
      <c r="AJ36" s="20"/>
      <c r="AK36" s="20"/>
    </row>
    <row r="37" ht="12.0" customHeight="1">
      <c r="A37" s="41"/>
      <c r="B37" s="44"/>
      <c r="C37" s="11"/>
      <c r="D37" s="11"/>
      <c r="E37" s="11"/>
      <c r="F37" s="33" t="str">
        <f t="shared" si="1"/>
        <v/>
      </c>
      <c r="G37" s="34" t="str">
        <f t="shared" si="2"/>
        <v/>
      </c>
      <c r="H37" s="35" t="str">
        <f t="shared" si="3"/>
        <v/>
      </c>
      <c r="I37" s="4"/>
      <c r="J37" s="36" t="str">
        <f t="shared" si="4"/>
        <v>-</v>
      </c>
      <c r="K37" s="4"/>
      <c r="L37" s="37" t="str">
        <f t="shared" si="5"/>
        <v>-</v>
      </c>
      <c r="M37" s="37" t="str">
        <f t="shared" si="6"/>
        <v>-</v>
      </c>
      <c r="N37" s="38" t="str">
        <f t="shared" si="7"/>
        <v>-</v>
      </c>
      <c r="O37" s="4"/>
      <c r="P37" s="37" t="str">
        <f t="shared" si="11"/>
        <v>-</v>
      </c>
      <c r="Q37" s="37" t="str">
        <f t="shared" si="12"/>
        <v>-</v>
      </c>
      <c r="R37" s="36" t="str">
        <f t="shared" si="13"/>
        <v>-</v>
      </c>
      <c r="S37" s="4"/>
      <c r="T37" s="37" t="str">
        <f t="shared" si="14"/>
        <v>-</v>
      </c>
      <c r="U37" s="37" t="str">
        <f t="shared" si="15"/>
        <v>-</v>
      </c>
      <c r="V37" s="36" t="str">
        <f t="shared" si="16"/>
        <v>-</v>
      </c>
      <c r="W37" s="30"/>
      <c r="X37" s="37" t="str">
        <f t="shared" si="17"/>
        <v>-</v>
      </c>
      <c r="Y37" s="37" t="str">
        <f t="shared" si="18"/>
        <v>-</v>
      </c>
      <c r="Z37" s="36" t="str">
        <f t="shared" si="19"/>
        <v>-</v>
      </c>
      <c r="AA37" s="20"/>
      <c r="AB37" s="20"/>
      <c r="AC37" s="20"/>
      <c r="AD37" s="36" t="str">
        <f t="shared" si="8"/>
        <v>-</v>
      </c>
      <c r="AE37" s="20"/>
      <c r="AF37" s="36" t="str">
        <f t="shared" si="9"/>
        <v>-</v>
      </c>
      <c r="AG37" s="20"/>
      <c r="AH37" s="36" t="str">
        <f t="shared" si="10"/>
        <v>-</v>
      </c>
      <c r="AI37" s="20"/>
      <c r="AJ37" s="20"/>
      <c r="AK37" s="20"/>
    </row>
    <row r="38" ht="12.0" customHeight="1">
      <c r="A38" s="41"/>
      <c r="B38" s="44"/>
      <c r="C38" s="11"/>
      <c r="D38" s="11"/>
      <c r="E38" s="11"/>
      <c r="F38" s="33" t="str">
        <f t="shared" si="1"/>
        <v/>
      </c>
      <c r="G38" s="34" t="str">
        <f t="shared" si="2"/>
        <v/>
      </c>
      <c r="H38" s="35" t="str">
        <f t="shared" si="3"/>
        <v/>
      </c>
      <c r="I38" s="4"/>
      <c r="J38" s="36" t="str">
        <f t="shared" si="4"/>
        <v>-</v>
      </c>
      <c r="K38" s="4"/>
      <c r="L38" s="37" t="str">
        <f t="shared" si="5"/>
        <v>-</v>
      </c>
      <c r="M38" s="37" t="str">
        <f t="shared" si="6"/>
        <v>-</v>
      </c>
      <c r="N38" s="38" t="str">
        <f t="shared" si="7"/>
        <v>-</v>
      </c>
      <c r="O38" s="4"/>
      <c r="P38" s="37" t="str">
        <f t="shared" si="11"/>
        <v>-</v>
      </c>
      <c r="Q38" s="37" t="str">
        <f t="shared" si="12"/>
        <v>-</v>
      </c>
      <c r="R38" s="36" t="str">
        <f t="shared" si="13"/>
        <v>-</v>
      </c>
      <c r="S38" s="4"/>
      <c r="T38" s="37" t="str">
        <f t="shared" si="14"/>
        <v>-</v>
      </c>
      <c r="U38" s="37" t="str">
        <f t="shared" si="15"/>
        <v>-</v>
      </c>
      <c r="V38" s="36" t="str">
        <f t="shared" si="16"/>
        <v>-</v>
      </c>
      <c r="W38" s="30"/>
      <c r="X38" s="37" t="str">
        <f t="shared" si="17"/>
        <v>-</v>
      </c>
      <c r="Y38" s="37" t="str">
        <f t="shared" si="18"/>
        <v>-</v>
      </c>
      <c r="Z38" s="36" t="str">
        <f t="shared" si="19"/>
        <v>-</v>
      </c>
      <c r="AA38" s="20"/>
      <c r="AB38" s="20"/>
      <c r="AC38" s="20"/>
      <c r="AD38" s="36" t="str">
        <f t="shared" si="8"/>
        <v>-</v>
      </c>
      <c r="AE38" s="20"/>
      <c r="AF38" s="36" t="str">
        <f t="shared" si="9"/>
        <v>-</v>
      </c>
      <c r="AG38" s="20"/>
      <c r="AH38" s="36" t="str">
        <f t="shared" si="10"/>
        <v>-</v>
      </c>
      <c r="AI38" s="20"/>
      <c r="AJ38" s="20"/>
      <c r="AK38" s="20"/>
    </row>
    <row r="39" ht="12.0" customHeight="1">
      <c r="A39" s="41"/>
      <c r="B39" s="44"/>
      <c r="C39" s="11"/>
      <c r="D39" s="11"/>
      <c r="E39" s="11"/>
      <c r="F39" s="33" t="str">
        <f t="shared" si="1"/>
        <v/>
      </c>
      <c r="G39" s="34" t="str">
        <f t="shared" si="2"/>
        <v/>
      </c>
      <c r="H39" s="35" t="str">
        <f t="shared" si="3"/>
        <v/>
      </c>
      <c r="I39" s="4"/>
      <c r="J39" s="36" t="str">
        <f t="shared" si="4"/>
        <v>-</v>
      </c>
      <c r="K39" s="4"/>
      <c r="L39" s="37" t="str">
        <f t="shared" si="5"/>
        <v>-</v>
      </c>
      <c r="M39" s="37" t="str">
        <f t="shared" si="6"/>
        <v>-</v>
      </c>
      <c r="N39" s="38" t="str">
        <f t="shared" si="7"/>
        <v>-</v>
      </c>
      <c r="O39" s="4"/>
      <c r="P39" s="37" t="str">
        <f t="shared" si="11"/>
        <v>-</v>
      </c>
      <c r="Q39" s="37" t="str">
        <f t="shared" si="12"/>
        <v>-</v>
      </c>
      <c r="R39" s="36" t="str">
        <f t="shared" si="13"/>
        <v>-</v>
      </c>
      <c r="S39" s="4"/>
      <c r="T39" s="37" t="str">
        <f t="shared" si="14"/>
        <v>-</v>
      </c>
      <c r="U39" s="37" t="str">
        <f t="shared" si="15"/>
        <v>-</v>
      </c>
      <c r="V39" s="36" t="str">
        <f t="shared" si="16"/>
        <v>-</v>
      </c>
      <c r="W39" s="30"/>
      <c r="X39" s="37" t="str">
        <f t="shared" si="17"/>
        <v>-</v>
      </c>
      <c r="Y39" s="37" t="str">
        <f t="shared" si="18"/>
        <v>-</v>
      </c>
      <c r="Z39" s="36" t="str">
        <f t="shared" si="19"/>
        <v>-</v>
      </c>
      <c r="AA39" s="20"/>
      <c r="AB39" s="20"/>
      <c r="AC39" s="20"/>
      <c r="AD39" s="36" t="str">
        <f t="shared" si="8"/>
        <v>-</v>
      </c>
      <c r="AE39" s="20"/>
      <c r="AF39" s="36" t="str">
        <f t="shared" si="9"/>
        <v>-</v>
      </c>
      <c r="AG39" s="20"/>
      <c r="AH39" s="36" t="str">
        <f t="shared" si="10"/>
        <v>-</v>
      </c>
      <c r="AI39" s="20"/>
      <c r="AJ39" s="20"/>
      <c r="AK39" s="20"/>
    </row>
    <row r="40" ht="12.0" customHeight="1">
      <c r="A40" s="41"/>
      <c r="B40" s="44"/>
      <c r="C40" s="11"/>
      <c r="D40" s="11"/>
      <c r="E40" s="11"/>
      <c r="F40" s="33" t="str">
        <f t="shared" si="1"/>
        <v/>
      </c>
      <c r="G40" s="34" t="str">
        <f t="shared" si="2"/>
        <v/>
      </c>
      <c r="H40" s="35" t="str">
        <f t="shared" si="3"/>
        <v/>
      </c>
      <c r="I40" s="4"/>
      <c r="J40" s="36" t="str">
        <f t="shared" si="4"/>
        <v>-</v>
      </c>
      <c r="K40" s="4"/>
      <c r="L40" s="37" t="str">
        <f t="shared" si="5"/>
        <v>-</v>
      </c>
      <c r="M40" s="37" t="str">
        <f t="shared" si="6"/>
        <v>-</v>
      </c>
      <c r="N40" s="38" t="str">
        <f t="shared" si="7"/>
        <v>-</v>
      </c>
      <c r="O40" s="4"/>
      <c r="P40" s="37" t="str">
        <f t="shared" si="11"/>
        <v>-</v>
      </c>
      <c r="Q40" s="37" t="str">
        <f t="shared" si="12"/>
        <v>-</v>
      </c>
      <c r="R40" s="36" t="str">
        <f t="shared" si="13"/>
        <v>-</v>
      </c>
      <c r="S40" s="4"/>
      <c r="T40" s="37" t="str">
        <f t="shared" si="14"/>
        <v>-</v>
      </c>
      <c r="U40" s="37" t="str">
        <f t="shared" si="15"/>
        <v>-</v>
      </c>
      <c r="V40" s="36" t="str">
        <f t="shared" si="16"/>
        <v>-</v>
      </c>
      <c r="W40" s="30"/>
      <c r="X40" s="37" t="str">
        <f t="shared" si="17"/>
        <v>-</v>
      </c>
      <c r="Y40" s="37" t="str">
        <f t="shared" si="18"/>
        <v>-</v>
      </c>
      <c r="Z40" s="36" t="str">
        <f t="shared" si="19"/>
        <v>-</v>
      </c>
      <c r="AA40" s="20"/>
      <c r="AB40" s="20"/>
      <c r="AC40" s="20"/>
      <c r="AD40" s="36" t="str">
        <f t="shared" si="8"/>
        <v>-</v>
      </c>
      <c r="AE40" s="20"/>
      <c r="AF40" s="36" t="str">
        <f t="shared" si="9"/>
        <v>-</v>
      </c>
      <c r="AG40" s="20"/>
      <c r="AH40" s="36" t="str">
        <f t="shared" si="10"/>
        <v>-</v>
      </c>
      <c r="AI40" s="20"/>
      <c r="AJ40" s="20"/>
      <c r="AK40" s="20"/>
    </row>
    <row r="41" ht="12.0" customHeight="1">
      <c r="A41" s="41"/>
      <c r="B41" s="44"/>
      <c r="C41" s="11"/>
      <c r="D41" s="11"/>
      <c r="E41" s="11"/>
      <c r="F41" s="33" t="str">
        <f t="shared" si="1"/>
        <v/>
      </c>
      <c r="G41" s="34" t="str">
        <f t="shared" si="2"/>
        <v/>
      </c>
      <c r="H41" s="35" t="str">
        <f t="shared" si="3"/>
        <v/>
      </c>
      <c r="I41" s="4"/>
      <c r="J41" s="36" t="str">
        <f t="shared" si="4"/>
        <v>-</v>
      </c>
      <c r="K41" s="4"/>
      <c r="L41" s="37" t="str">
        <f t="shared" si="5"/>
        <v>-</v>
      </c>
      <c r="M41" s="37" t="str">
        <f t="shared" si="6"/>
        <v>-</v>
      </c>
      <c r="N41" s="38" t="str">
        <f t="shared" si="7"/>
        <v>-</v>
      </c>
      <c r="O41" s="4"/>
      <c r="P41" s="37" t="str">
        <f t="shared" si="11"/>
        <v>-</v>
      </c>
      <c r="Q41" s="37" t="str">
        <f t="shared" si="12"/>
        <v>-</v>
      </c>
      <c r="R41" s="36" t="str">
        <f t="shared" si="13"/>
        <v>-</v>
      </c>
      <c r="S41" s="4"/>
      <c r="T41" s="37" t="str">
        <f t="shared" si="14"/>
        <v>-</v>
      </c>
      <c r="U41" s="37" t="str">
        <f t="shared" si="15"/>
        <v>-</v>
      </c>
      <c r="V41" s="36" t="str">
        <f t="shared" si="16"/>
        <v>-</v>
      </c>
      <c r="W41" s="30"/>
      <c r="X41" s="37" t="str">
        <f t="shared" si="17"/>
        <v>-</v>
      </c>
      <c r="Y41" s="37" t="str">
        <f t="shared" si="18"/>
        <v>-</v>
      </c>
      <c r="Z41" s="36" t="str">
        <f t="shared" si="19"/>
        <v>-</v>
      </c>
      <c r="AA41" s="20"/>
      <c r="AB41" s="20"/>
      <c r="AC41" s="20"/>
      <c r="AD41" s="36" t="str">
        <f t="shared" si="8"/>
        <v>-</v>
      </c>
      <c r="AE41" s="20"/>
      <c r="AF41" s="36" t="str">
        <f t="shared" si="9"/>
        <v>-</v>
      </c>
      <c r="AG41" s="20"/>
      <c r="AH41" s="36" t="str">
        <f t="shared" si="10"/>
        <v>-</v>
      </c>
      <c r="AI41" s="20"/>
      <c r="AJ41" s="20"/>
      <c r="AK41" s="20"/>
    </row>
    <row r="42" ht="12.0" customHeight="1">
      <c r="A42" s="41"/>
      <c r="B42" s="44"/>
      <c r="C42" s="11"/>
      <c r="D42" s="11"/>
      <c r="E42" s="11"/>
      <c r="F42" s="33" t="str">
        <f t="shared" si="1"/>
        <v/>
      </c>
      <c r="G42" s="34" t="str">
        <f t="shared" si="2"/>
        <v/>
      </c>
      <c r="H42" s="35" t="str">
        <f t="shared" si="3"/>
        <v/>
      </c>
      <c r="I42" s="4"/>
      <c r="J42" s="36" t="str">
        <f t="shared" si="4"/>
        <v>-</v>
      </c>
      <c r="K42" s="4"/>
      <c r="L42" s="37" t="str">
        <f t="shared" si="5"/>
        <v>-</v>
      </c>
      <c r="M42" s="37" t="str">
        <f t="shared" si="6"/>
        <v>-</v>
      </c>
      <c r="N42" s="38" t="str">
        <f t="shared" si="7"/>
        <v>-</v>
      </c>
      <c r="O42" s="4"/>
      <c r="P42" s="37" t="str">
        <f t="shared" si="11"/>
        <v>-</v>
      </c>
      <c r="Q42" s="37" t="str">
        <f t="shared" si="12"/>
        <v>-</v>
      </c>
      <c r="R42" s="36" t="str">
        <f t="shared" si="13"/>
        <v>-</v>
      </c>
      <c r="S42" s="4"/>
      <c r="T42" s="37" t="str">
        <f t="shared" si="14"/>
        <v>-</v>
      </c>
      <c r="U42" s="37" t="str">
        <f t="shared" si="15"/>
        <v>-</v>
      </c>
      <c r="V42" s="36" t="str">
        <f t="shared" si="16"/>
        <v>-</v>
      </c>
      <c r="W42" s="30"/>
      <c r="X42" s="37" t="str">
        <f t="shared" si="17"/>
        <v>-</v>
      </c>
      <c r="Y42" s="37" t="str">
        <f t="shared" si="18"/>
        <v>-</v>
      </c>
      <c r="Z42" s="36" t="str">
        <f t="shared" si="19"/>
        <v>-</v>
      </c>
      <c r="AA42" s="20"/>
      <c r="AB42" s="20"/>
      <c r="AC42" s="20"/>
      <c r="AD42" s="36" t="str">
        <f t="shared" si="8"/>
        <v>-</v>
      </c>
      <c r="AE42" s="20"/>
      <c r="AF42" s="36" t="str">
        <f t="shared" si="9"/>
        <v>-</v>
      </c>
      <c r="AG42" s="20"/>
      <c r="AH42" s="36" t="str">
        <f t="shared" si="10"/>
        <v>-</v>
      </c>
      <c r="AI42" s="20"/>
      <c r="AJ42" s="20"/>
      <c r="AK42" s="20"/>
    </row>
    <row r="43" ht="12.0" customHeight="1">
      <c r="A43" s="41"/>
      <c r="B43" s="44"/>
      <c r="C43" s="11"/>
      <c r="D43" s="11"/>
      <c r="E43" s="11"/>
      <c r="F43" s="33" t="str">
        <f t="shared" si="1"/>
        <v/>
      </c>
      <c r="G43" s="34" t="str">
        <f t="shared" si="2"/>
        <v/>
      </c>
      <c r="H43" s="35" t="str">
        <f t="shared" si="3"/>
        <v/>
      </c>
      <c r="I43" s="4"/>
      <c r="J43" s="36" t="str">
        <f t="shared" si="4"/>
        <v>-</v>
      </c>
      <c r="K43" s="4"/>
      <c r="L43" s="37" t="str">
        <f t="shared" si="5"/>
        <v>-</v>
      </c>
      <c r="M43" s="37" t="str">
        <f t="shared" si="6"/>
        <v>-</v>
      </c>
      <c r="N43" s="38" t="str">
        <f t="shared" si="7"/>
        <v>-</v>
      </c>
      <c r="O43" s="4"/>
      <c r="P43" s="37" t="str">
        <f t="shared" si="11"/>
        <v>-</v>
      </c>
      <c r="Q43" s="37" t="str">
        <f t="shared" si="12"/>
        <v>-</v>
      </c>
      <c r="R43" s="36" t="str">
        <f t="shared" si="13"/>
        <v>-</v>
      </c>
      <c r="S43" s="4"/>
      <c r="T43" s="37" t="str">
        <f t="shared" si="14"/>
        <v>-</v>
      </c>
      <c r="U43" s="37" t="str">
        <f t="shared" si="15"/>
        <v>-</v>
      </c>
      <c r="V43" s="36" t="str">
        <f t="shared" si="16"/>
        <v>-</v>
      </c>
      <c r="W43" s="30"/>
      <c r="X43" s="37" t="str">
        <f t="shared" si="17"/>
        <v>-</v>
      </c>
      <c r="Y43" s="37" t="str">
        <f t="shared" si="18"/>
        <v>-</v>
      </c>
      <c r="Z43" s="36" t="str">
        <f t="shared" si="19"/>
        <v>-</v>
      </c>
      <c r="AA43" s="20"/>
      <c r="AB43" s="20"/>
      <c r="AC43" s="20"/>
      <c r="AD43" s="36" t="str">
        <f t="shared" si="8"/>
        <v>-</v>
      </c>
      <c r="AE43" s="20"/>
      <c r="AF43" s="36" t="str">
        <f t="shared" si="9"/>
        <v>-</v>
      </c>
      <c r="AG43" s="20"/>
      <c r="AH43" s="36" t="str">
        <f t="shared" si="10"/>
        <v>-</v>
      </c>
      <c r="AI43" s="20"/>
      <c r="AJ43" s="20"/>
      <c r="AK43" s="20"/>
    </row>
    <row r="44" ht="12.0" customHeight="1">
      <c r="A44" s="41"/>
      <c r="B44" s="44"/>
      <c r="C44" s="11"/>
      <c r="D44" s="11"/>
      <c r="E44" s="11"/>
      <c r="F44" s="33" t="str">
        <f t="shared" si="1"/>
        <v/>
      </c>
      <c r="G44" s="34" t="str">
        <f t="shared" si="2"/>
        <v/>
      </c>
      <c r="H44" s="35" t="str">
        <f t="shared" si="3"/>
        <v/>
      </c>
      <c r="I44" s="4"/>
      <c r="J44" s="36" t="str">
        <f t="shared" si="4"/>
        <v>-</v>
      </c>
      <c r="K44" s="4"/>
      <c r="L44" s="37" t="str">
        <f t="shared" si="5"/>
        <v>-</v>
      </c>
      <c r="M44" s="37" t="str">
        <f t="shared" si="6"/>
        <v>-</v>
      </c>
      <c r="N44" s="38" t="str">
        <f t="shared" si="7"/>
        <v>-</v>
      </c>
      <c r="O44" s="4"/>
      <c r="P44" s="37" t="str">
        <f t="shared" si="11"/>
        <v>-</v>
      </c>
      <c r="Q44" s="37" t="str">
        <f t="shared" si="12"/>
        <v>-</v>
      </c>
      <c r="R44" s="36" t="str">
        <f t="shared" si="13"/>
        <v>-</v>
      </c>
      <c r="S44" s="4"/>
      <c r="T44" s="37" t="str">
        <f t="shared" si="14"/>
        <v>-</v>
      </c>
      <c r="U44" s="37" t="str">
        <f t="shared" si="15"/>
        <v>-</v>
      </c>
      <c r="V44" s="36" t="str">
        <f t="shared" si="16"/>
        <v>-</v>
      </c>
      <c r="W44" s="30"/>
      <c r="X44" s="37" t="str">
        <f t="shared" si="17"/>
        <v>-</v>
      </c>
      <c r="Y44" s="37" t="str">
        <f t="shared" si="18"/>
        <v>-</v>
      </c>
      <c r="Z44" s="36" t="str">
        <f t="shared" si="19"/>
        <v>-</v>
      </c>
      <c r="AA44" s="20"/>
      <c r="AB44" s="20"/>
      <c r="AC44" s="20"/>
      <c r="AD44" s="36" t="str">
        <f t="shared" si="8"/>
        <v>-</v>
      </c>
      <c r="AE44" s="20"/>
      <c r="AF44" s="36" t="str">
        <f t="shared" si="9"/>
        <v>-</v>
      </c>
      <c r="AG44" s="20"/>
      <c r="AH44" s="36" t="str">
        <f t="shared" si="10"/>
        <v>-</v>
      </c>
      <c r="AI44" s="20"/>
      <c r="AJ44" s="20"/>
      <c r="AK44" s="20"/>
    </row>
    <row r="45" ht="12.0" customHeight="1">
      <c r="A45" s="41"/>
      <c r="B45" s="44"/>
      <c r="C45" s="11"/>
      <c r="D45" s="11"/>
      <c r="E45" s="11"/>
      <c r="F45" s="33" t="str">
        <f t="shared" si="1"/>
        <v/>
      </c>
      <c r="G45" s="34" t="str">
        <f t="shared" si="2"/>
        <v/>
      </c>
      <c r="H45" s="35" t="str">
        <f t="shared" si="3"/>
        <v/>
      </c>
      <c r="I45" s="4"/>
      <c r="J45" s="36" t="str">
        <f t="shared" si="4"/>
        <v>-</v>
      </c>
      <c r="K45" s="4"/>
      <c r="L45" s="37" t="str">
        <f t="shared" si="5"/>
        <v>-</v>
      </c>
      <c r="M45" s="37" t="str">
        <f t="shared" si="6"/>
        <v>-</v>
      </c>
      <c r="N45" s="38" t="str">
        <f t="shared" si="7"/>
        <v>-</v>
      </c>
      <c r="O45" s="4"/>
      <c r="P45" s="37" t="str">
        <f t="shared" si="11"/>
        <v>-</v>
      </c>
      <c r="Q45" s="37" t="str">
        <f t="shared" si="12"/>
        <v>-</v>
      </c>
      <c r="R45" s="36" t="str">
        <f t="shared" si="13"/>
        <v>-</v>
      </c>
      <c r="S45" s="4"/>
      <c r="T45" s="37" t="str">
        <f t="shared" si="14"/>
        <v>-</v>
      </c>
      <c r="U45" s="37" t="str">
        <f t="shared" si="15"/>
        <v>-</v>
      </c>
      <c r="V45" s="36" t="str">
        <f t="shared" si="16"/>
        <v>-</v>
      </c>
      <c r="W45" s="30"/>
      <c r="X45" s="37" t="str">
        <f t="shared" si="17"/>
        <v>-</v>
      </c>
      <c r="Y45" s="37" t="str">
        <f t="shared" si="18"/>
        <v>-</v>
      </c>
      <c r="Z45" s="36" t="str">
        <f t="shared" si="19"/>
        <v>-</v>
      </c>
      <c r="AA45" s="20"/>
      <c r="AB45" s="20"/>
      <c r="AC45" s="20"/>
      <c r="AD45" s="36" t="str">
        <f t="shared" si="8"/>
        <v>-</v>
      </c>
      <c r="AE45" s="20"/>
      <c r="AF45" s="36" t="str">
        <f t="shared" si="9"/>
        <v>-</v>
      </c>
      <c r="AG45" s="20"/>
      <c r="AH45" s="36" t="str">
        <f t="shared" si="10"/>
        <v>-</v>
      </c>
      <c r="AI45" s="20"/>
      <c r="AJ45" s="20"/>
      <c r="AK45" s="20"/>
    </row>
    <row r="46" ht="12.0" customHeight="1">
      <c r="A46" s="41"/>
      <c r="B46" s="44"/>
      <c r="C46" s="11"/>
      <c r="D46" s="11"/>
      <c r="E46" s="11"/>
      <c r="F46" s="33" t="str">
        <f t="shared" si="1"/>
        <v/>
      </c>
      <c r="G46" s="34" t="str">
        <f t="shared" si="2"/>
        <v/>
      </c>
      <c r="H46" s="35" t="str">
        <f t="shared" si="3"/>
        <v/>
      </c>
      <c r="I46" s="4"/>
      <c r="J46" s="36" t="str">
        <f t="shared" si="4"/>
        <v>-</v>
      </c>
      <c r="K46" s="4"/>
      <c r="L46" s="37" t="str">
        <f t="shared" si="5"/>
        <v>-</v>
      </c>
      <c r="M46" s="37" t="str">
        <f t="shared" si="6"/>
        <v>-</v>
      </c>
      <c r="N46" s="38" t="str">
        <f t="shared" si="7"/>
        <v>-</v>
      </c>
      <c r="O46" s="4"/>
      <c r="P46" s="37" t="str">
        <f t="shared" si="11"/>
        <v>-</v>
      </c>
      <c r="Q46" s="37" t="str">
        <f t="shared" si="12"/>
        <v>-</v>
      </c>
      <c r="R46" s="36" t="str">
        <f t="shared" si="13"/>
        <v>-</v>
      </c>
      <c r="S46" s="4"/>
      <c r="T46" s="37" t="str">
        <f t="shared" si="14"/>
        <v>-</v>
      </c>
      <c r="U46" s="37" t="str">
        <f t="shared" si="15"/>
        <v>-</v>
      </c>
      <c r="V46" s="36" t="str">
        <f t="shared" si="16"/>
        <v>-</v>
      </c>
      <c r="W46" s="30"/>
      <c r="X46" s="37" t="str">
        <f t="shared" si="17"/>
        <v>-</v>
      </c>
      <c r="Y46" s="37" t="str">
        <f t="shared" si="18"/>
        <v>-</v>
      </c>
      <c r="Z46" s="36" t="str">
        <f t="shared" si="19"/>
        <v>-</v>
      </c>
      <c r="AA46" s="20"/>
      <c r="AB46" s="20"/>
      <c r="AC46" s="20"/>
      <c r="AD46" s="36" t="str">
        <f t="shared" si="8"/>
        <v>-</v>
      </c>
      <c r="AE46" s="20"/>
      <c r="AF46" s="36" t="str">
        <f t="shared" si="9"/>
        <v>-</v>
      </c>
      <c r="AG46" s="20"/>
      <c r="AH46" s="36" t="str">
        <f t="shared" si="10"/>
        <v>-</v>
      </c>
      <c r="AI46" s="20"/>
      <c r="AJ46" s="20"/>
      <c r="AK46" s="20"/>
    </row>
    <row r="47" ht="12.0" customHeight="1">
      <c r="A47" s="41"/>
      <c r="B47" s="44"/>
      <c r="C47" s="11"/>
      <c r="D47" s="11"/>
      <c r="E47" s="11"/>
      <c r="F47" s="33" t="str">
        <f t="shared" si="1"/>
        <v/>
      </c>
      <c r="G47" s="34" t="str">
        <f t="shared" si="2"/>
        <v/>
      </c>
      <c r="H47" s="35" t="str">
        <f t="shared" si="3"/>
        <v/>
      </c>
      <c r="I47" s="4"/>
      <c r="J47" s="36" t="str">
        <f t="shared" si="4"/>
        <v>-</v>
      </c>
      <c r="K47" s="4"/>
      <c r="L47" s="37" t="str">
        <f t="shared" si="5"/>
        <v>-</v>
      </c>
      <c r="M47" s="37" t="str">
        <f t="shared" si="6"/>
        <v>-</v>
      </c>
      <c r="N47" s="38" t="str">
        <f t="shared" si="7"/>
        <v>-</v>
      </c>
      <c r="O47" s="4"/>
      <c r="P47" s="37" t="str">
        <f t="shared" si="11"/>
        <v>-</v>
      </c>
      <c r="Q47" s="37" t="str">
        <f t="shared" si="12"/>
        <v>-</v>
      </c>
      <c r="R47" s="36" t="str">
        <f t="shared" si="13"/>
        <v>-</v>
      </c>
      <c r="S47" s="4"/>
      <c r="T47" s="37" t="str">
        <f t="shared" si="14"/>
        <v>-</v>
      </c>
      <c r="U47" s="37" t="str">
        <f t="shared" si="15"/>
        <v>-</v>
      </c>
      <c r="V47" s="36" t="str">
        <f t="shared" si="16"/>
        <v>-</v>
      </c>
      <c r="W47" s="30"/>
      <c r="X47" s="37" t="str">
        <f t="shared" si="17"/>
        <v>-</v>
      </c>
      <c r="Y47" s="37" t="str">
        <f t="shared" si="18"/>
        <v>-</v>
      </c>
      <c r="Z47" s="36" t="str">
        <f t="shared" si="19"/>
        <v>-</v>
      </c>
      <c r="AA47" s="20"/>
      <c r="AB47" s="20"/>
      <c r="AC47" s="20"/>
      <c r="AD47" s="36" t="str">
        <f t="shared" si="8"/>
        <v>-</v>
      </c>
      <c r="AE47" s="20"/>
      <c r="AF47" s="36" t="str">
        <f t="shared" si="9"/>
        <v>-</v>
      </c>
      <c r="AG47" s="20"/>
      <c r="AH47" s="36" t="str">
        <f t="shared" si="10"/>
        <v>-</v>
      </c>
      <c r="AI47" s="20"/>
      <c r="AJ47" s="20"/>
      <c r="AK47" s="20"/>
    </row>
    <row r="48" ht="12.0" customHeight="1">
      <c r="A48" s="41"/>
      <c r="B48" s="44"/>
      <c r="C48" s="11"/>
      <c r="D48" s="11"/>
      <c r="E48" s="11"/>
      <c r="F48" s="33" t="str">
        <f t="shared" si="1"/>
        <v/>
      </c>
      <c r="G48" s="34" t="str">
        <f t="shared" si="2"/>
        <v/>
      </c>
      <c r="H48" s="35" t="str">
        <f t="shared" si="3"/>
        <v/>
      </c>
      <c r="I48" s="4"/>
      <c r="J48" s="36" t="str">
        <f t="shared" si="4"/>
        <v>-</v>
      </c>
      <c r="K48" s="4"/>
      <c r="L48" s="37" t="str">
        <f t="shared" si="5"/>
        <v>-</v>
      </c>
      <c r="M48" s="37" t="str">
        <f t="shared" si="6"/>
        <v>-</v>
      </c>
      <c r="N48" s="38" t="str">
        <f t="shared" si="7"/>
        <v>-</v>
      </c>
      <c r="O48" s="4"/>
      <c r="P48" s="37" t="str">
        <f t="shared" si="11"/>
        <v>-</v>
      </c>
      <c r="Q48" s="37" t="str">
        <f t="shared" si="12"/>
        <v>-</v>
      </c>
      <c r="R48" s="36" t="str">
        <f t="shared" si="13"/>
        <v>-</v>
      </c>
      <c r="S48" s="4"/>
      <c r="T48" s="37" t="str">
        <f t="shared" si="14"/>
        <v>-</v>
      </c>
      <c r="U48" s="37" t="str">
        <f t="shared" si="15"/>
        <v>-</v>
      </c>
      <c r="V48" s="36" t="str">
        <f t="shared" si="16"/>
        <v>-</v>
      </c>
      <c r="W48" s="30"/>
      <c r="X48" s="37" t="str">
        <f t="shared" si="17"/>
        <v>-</v>
      </c>
      <c r="Y48" s="37" t="str">
        <f t="shared" si="18"/>
        <v>-</v>
      </c>
      <c r="Z48" s="36" t="str">
        <f t="shared" si="19"/>
        <v>-</v>
      </c>
      <c r="AA48" s="20"/>
      <c r="AB48" s="20"/>
      <c r="AC48" s="20"/>
      <c r="AD48" s="36" t="str">
        <f t="shared" si="8"/>
        <v>-</v>
      </c>
      <c r="AE48" s="20"/>
      <c r="AF48" s="36" t="str">
        <f t="shared" si="9"/>
        <v>-</v>
      </c>
      <c r="AG48" s="20"/>
      <c r="AH48" s="36" t="str">
        <f t="shared" si="10"/>
        <v>-</v>
      </c>
      <c r="AI48" s="20"/>
      <c r="AJ48" s="20"/>
      <c r="AK48" s="20"/>
    </row>
    <row r="49" ht="12.0" customHeight="1">
      <c r="A49" s="41"/>
      <c r="B49" s="44"/>
      <c r="C49" s="11"/>
      <c r="D49" s="11"/>
      <c r="E49" s="11"/>
      <c r="F49" s="33" t="str">
        <f t="shared" si="1"/>
        <v/>
      </c>
      <c r="G49" s="34" t="str">
        <f t="shared" si="2"/>
        <v/>
      </c>
      <c r="H49" s="35" t="str">
        <f t="shared" si="3"/>
        <v/>
      </c>
      <c r="I49" s="4"/>
      <c r="J49" s="36" t="str">
        <f t="shared" si="4"/>
        <v>-</v>
      </c>
      <c r="K49" s="4"/>
      <c r="L49" s="37" t="str">
        <f t="shared" si="5"/>
        <v>-</v>
      </c>
      <c r="M49" s="37" t="str">
        <f t="shared" si="6"/>
        <v>-</v>
      </c>
      <c r="N49" s="38" t="str">
        <f t="shared" si="7"/>
        <v>-</v>
      </c>
      <c r="O49" s="4"/>
      <c r="P49" s="37" t="str">
        <f t="shared" si="11"/>
        <v>-</v>
      </c>
      <c r="Q49" s="37" t="str">
        <f t="shared" si="12"/>
        <v>-</v>
      </c>
      <c r="R49" s="36" t="str">
        <f t="shared" si="13"/>
        <v>-</v>
      </c>
      <c r="S49" s="4"/>
      <c r="T49" s="37" t="str">
        <f t="shared" si="14"/>
        <v>-</v>
      </c>
      <c r="U49" s="37" t="str">
        <f t="shared" si="15"/>
        <v>-</v>
      </c>
      <c r="V49" s="36" t="str">
        <f t="shared" si="16"/>
        <v>-</v>
      </c>
      <c r="W49" s="30"/>
      <c r="X49" s="37" t="str">
        <f t="shared" si="17"/>
        <v>-</v>
      </c>
      <c r="Y49" s="37" t="str">
        <f t="shared" si="18"/>
        <v>-</v>
      </c>
      <c r="Z49" s="36" t="str">
        <f t="shared" si="19"/>
        <v>-</v>
      </c>
      <c r="AA49" s="20"/>
      <c r="AB49" s="20"/>
      <c r="AC49" s="20"/>
      <c r="AD49" s="36" t="str">
        <f t="shared" si="8"/>
        <v>-</v>
      </c>
      <c r="AE49" s="20"/>
      <c r="AF49" s="36" t="str">
        <f t="shared" si="9"/>
        <v>-</v>
      </c>
      <c r="AG49" s="20"/>
      <c r="AH49" s="36" t="str">
        <f t="shared" si="10"/>
        <v>-</v>
      </c>
      <c r="AI49" s="20"/>
      <c r="AJ49" s="20"/>
      <c r="AK49" s="20"/>
    </row>
    <row r="50" ht="12.0" customHeight="1">
      <c r="A50" s="41"/>
      <c r="B50" s="44"/>
      <c r="C50" s="11"/>
      <c r="D50" s="11"/>
      <c r="E50" s="11"/>
      <c r="F50" s="33" t="str">
        <f t="shared" si="1"/>
        <v/>
      </c>
      <c r="G50" s="34" t="str">
        <f t="shared" si="2"/>
        <v/>
      </c>
      <c r="H50" s="35" t="str">
        <f t="shared" si="3"/>
        <v/>
      </c>
      <c r="I50" s="4"/>
      <c r="J50" s="36" t="str">
        <f t="shared" si="4"/>
        <v>-</v>
      </c>
      <c r="K50" s="4"/>
      <c r="L50" s="37" t="str">
        <f t="shared" si="5"/>
        <v>-</v>
      </c>
      <c r="M50" s="37" t="str">
        <f t="shared" si="6"/>
        <v>-</v>
      </c>
      <c r="N50" s="38" t="str">
        <f t="shared" si="7"/>
        <v>-</v>
      </c>
      <c r="O50" s="4"/>
      <c r="P50" s="37" t="str">
        <f t="shared" si="11"/>
        <v>-</v>
      </c>
      <c r="Q50" s="37" t="str">
        <f t="shared" si="12"/>
        <v>-</v>
      </c>
      <c r="R50" s="36" t="str">
        <f t="shared" si="13"/>
        <v>-</v>
      </c>
      <c r="S50" s="4"/>
      <c r="T50" s="37" t="str">
        <f t="shared" si="14"/>
        <v>-</v>
      </c>
      <c r="U50" s="37" t="str">
        <f t="shared" si="15"/>
        <v>-</v>
      </c>
      <c r="V50" s="36" t="str">
        <f t="shared" si="16"/>
        <v>-</v>
      </c>
      <c r="W50" s="30"/>
      <c r="X50" s="37" t="str">
        <f t="shared" si="17"/>
        <v>-</v>
      </c>
      <c r="Y50" s="37" t="str">
        <f t="shared" si="18"/>
        <v>-</v>
      </c>
      <c r="Z50" s="36" t="str">
        <f t="shared" si="19"/>
        <v>-</v>
      </c>
      <c r="AA50" s="20"/>
      <c r="AB50" s="20"/>
      <c r="AC50" s="20"/>
      <c r="AD50" s="36" t="str">
        <f t="shared" si="8"/>
        <v>-</v>
      </c>
      <c r="AE50" s="20"/>
      <c r="AF50" s="36" t="str">
        <f t="shared" si="9"/>
        <v>-</v>
      </c>
      <c r="AG50" s="20"/>
      <c r="AH50" s="36" t="str">
        <f t="shared" si="10"/>
        <v>-</v>
      </c>
      <c r="AI50" s="20"/>
      <c r="AJ50" s="20"/>
      <c r="AK50" s="20"/>
    </row>
    <row r="51" ht="12.0" customHeight="1">
      <c r="A51" s="41"/>
      <c r="B51" s="44"/>
      <c r="C51" s="11"/>
      <c r="D51" s="11"/>
      <c r="E51" s="11"/>
      <c r="F51" s="33" t="str">
        <f t="shared" si="1"/>
        <v/>
      </c>
      <c r="G51" s="34" t="str">
        <f t="shared" si="2"/>
        <v/>
      </c>
      <c r="H51" s="35" t="str">
        <f t="shared" si="3"/>
        <v/>
      </c>
      <c r="I51" s="4"/>
      <c r="J51" s="36" t="str">
        <f t="shared" si="4"/>
        <v>-</v>
      </c>
      <c r="K51" s="4"/>
      <c r="L51" s="37" t="str">
        <f t="shared" si="5"/>
        <v>-</v>
      </c>
      <c r="M51" s="37" t="str">
        <f t="shared" si="6"/>
        <v>-</v>
      </c>
      <c r="N51" s="38" t="str">
        <f t="shared" si="7"/>
        <v>-</v>
      </c>
      <c r="O51" s="4"/>
      <c r="P51" s="37" t="str">
        <f t="shared" si="11"/>
        <v>-</v>
      </c>
      <c r="Q51" s="37" t="str">
        <f t="shared" si="12"/>
        <v>-</v>
      </c>
      <c r="R51" s="36" t="str">
        <f t="shared" si="13"/>
        <v>-</v>
      </c>
      <c r="S51" s="4"/>
      <c r="T51" s="37" t="str">
        <f t="shared" si="14"/>
        <v>-</v>
      </c>
      <c r="U51" s="37" t="str">
        <f t="shared" si="15"/>
        <v>-</v>
      </c>
      <c r="V51" s="36" t="str">
        <f t="shared" si="16"/>
        <v>-</v>
      </c>
      <c r="W51" s="30"/>
      <c r="X51" s="37" t="str">
        <f t="shared" si="17"/>
        <v>-</v>
      </c>
      <c r="Y51" s="37" t="str">
        <f t="shared" si="18"/>
        <v>-</v>
      </c>
      <c r="Z51" s="36" t="str">
        <f t="shared" si="19"/>
        <v>-</v>
      </c>
      <c r="AA51" s="20"/>
      <c r="AB51" s="20"/>
      <c r="AC51" s="20"/>
      <c r="AD51" s="36" t="str">
        <f t="shared" si="8"/>
        <v>-</v>
      </c>
      <c r="AE51" s="20"/>
      <c r="AF51" s="36" t="str">
        <f t="shared" si="9"/>
        <v>-</v>
      </c>
      <c r="AG51" s="20"/>
      <c r="AH51" s="36" t="str">
        <f t="shared" si="10"/>
        <v>-</v>
      </c>
      <c r="AI51" s="20"/>
      <c r="AJ51" s="20"/>
      <c r="AK51" s="20"/>
    </row>
    <row r="52" ht="12.0" customHeight="1">
      <c r="A52" s="41"/>
      <c r="B52" s="44"/>
      <c r="C52" s="11"/>
      <c r="D52" s="11"/>
      <c r="E52" s="11"/>
      <c r="F52" s="33" t="str">
        <f t="shared" si="1"/>
        <v/>
      </c>
      <c r="G52" s="34" t="str">
        <f t="shared" si="2"/>
        <v/>
      </c>
      <c r="H52" s="35" t="str">
        <f t="shared" si="3"/>
        <v/>
      </c>
      <c r="I52" s="4"/>
      <c r="J52" s="36" t="str">
        <f t="shared" si="4"/>
        <v>-</v>
      </c>
      <c r="K52" s="4"/>
      <c r="L52" s="37" t="str">
        <f t="shared" si="5"/>
        <v>-</v>
      </c>
      <c r="M52" s="37" t="str">
        <f t="shared" si="6"/>
        <v>-</v>
      </c>
      <c r="N52" s="38" t="str">
        <f t="shared" si="7"/>
        <v>-</v>
      </c>
      <c r="O52" s="4"/>
      <c r="P52" s="37" t="str">
        <f t="shared" si="11"/>
        <v>-</v>
      </c>
      <c r="Q52" s="37" t="str">
        <f t="shared" si="12"/>
        <v>-</v>
      </c>
      <c r="R52" s="36" t="str">
        <f t="shared" si="13"/>
        <v>-</v>
      </c>
      <c r="S52" s="4"/>
      <c r="T52" s="37" t="str">
        <f t="shared" si="14"/>
        <v>-</v>
      </c>
      <c r="U52" s="37" t="str">
        <f t="shared" si="15"/>
        <v>-</v>
      </c>
      <c r="V52" s="36" t="str">
        <f t="shared" si="16"/>
        <v>-</v>
      </c>
      <c r="W52" s="30"/>
      <c r="X52" s="37" t="str">
        <f t="shared" si="17"/>
        <v>-</v>
      </c>
      <c r="Y52" s="37" t="str">
        <f t="shared" si="18"/>
        <v>-</v>
      </c>
      <c r="Z52" s="36" t="str">
        <f t="shared" si="19"/>
        <v>-</v>
      </c>
      <c r="AA52" s="20"/>
      <c r="AB52" s="20"/>
      <c r="AC52" s="20"/>
      <c r="AD52" s="36" t="str">
        <f t="shared" si="8"/>
        <v>-</v>
      </c>
      <c r="AE52" s="20"/>
      <c r="AF52" s="36" t="str">
        <f t="shared" si="9"/>
        <v>-</v>
      </c>
      <c r="AG52" s="20"/>
      <c r="AH52" s="36" t="str">
        <f t="shared" si="10"/>
        <v>-</v>
      </c>
      <c r="AI52" s="20"/>
      <c r="AJ52" s="20"/>
      <c r="AK52" s="20"/>
    </row>
    <row r="53" ht="12.0" customHeight="1">
      <c r="A53" s="41"/>
      <c r="B53" s="44"/>
      <c r="C53" s="11"/>
      <c r="D53" s="11"/>
      <c r="E53" s="11"/>
      <c r="F53" s="33" t="str">
        <f t="shared" si="1"/>
        <v/>
      </c>
      <c r="G53" s="34" t="str">
        <f t="shared" si="2"/>
        <v/>
      </c>
      <c r="H53" s="35" t="str">
        <f t="shared" si="3"/>
        <v/>
      </c>
      <c r="I53" s="4"/>
      <c r="J53" s="36" t="str">
        <f t="shared" si="4"/>
        <v>-</v>
      </c>
      <c r="K53" s="4"/>
      <c r="L53" s="37" t="str">
        <f t="shared" si="5"/>
        <v>-</v>
      </c>
      <c r="M53" s="37" t="str">
        <f t="shared" si="6"/>
        <v>-</v>
      </c>
      <c r="N53" s="38" t="str">
        <f t="shared" si="7"/>
        <v>-</v>
      </c>
      <c r="O53" s="4"/>
      <c r="P53" s="37" t="str">
        <f t="shared" si="11"/>
        <v>-</v>
      </c>
      <c r="Q53" s="37" t="str">
        <f t="shared" si="12"/>
        <v>-</v>
      </c>
      <c r="R53" s="36" t="str">
        <f t="shared" si="13"/>
        <v>-</v>
      </c>
      <c r="S53" s="4"/>
      <c r="T53" s="37" t="str">
        <f t="shared" si="14"/>
        <v>-</v>
      </c>
      <c r="U53" s="37" t="str">
        <f t="shared" si="15"/>
        <v>-</v>
      </c>
      <c r="V53" s="36" t="str">
        <f t="shared" si="16"/>
        <v>-</v>
      </c>
      <c r="W53" s="30"/>
      <c r="X53" s="37" t="str">
        <f t="shared" si="17"/>
        <v>-</v>
      </c>
      <c r="Y53" s="37" t="str">
        <f t="shared" si="18"/>
        <v>-</v>
      </c>
      <c r="Z53" s="36" t="str">
        <f t="shared" si="19"/>
        <v>-</v>
      </c>
      <c r="AA53" s="20"/>
      <c r="AB53" s="20"/>
      <c r="AC53" s="20"/>
      <c r="AD53" s="36" t="str">
        <f t="shared" si="8"/>
        <v>-</v>
      </c>
      <c r="AE53" s="20"/>
      <c r="AF53" s="36" t="str">
        <f t="shared" si="9"/>
        <v>-</v>
      </c>
      <c r="AG53" s="20"/>
      <c r="AH53" s="36" t="str">
        <f t="shared" si="10"/>
        <v>-</v>
      </c>
      <c r="AI53" s="20"/>
      <c r="AJ53" s="20"/>
      <c r="AK53" s="20"/>
    </row>
    <row r="54" ht="12.0" customHeight="1">
      <c r="A54" s="41"/>
      <c r="B54" s="44"/>
      <c r="C54" s="11"/>
      <c r="D54" s="11"/>
      <c r="E54" s="11"/>
      <c r="F54" s="33" t="str">
        <f t="shared" si="1"/>
        <v/>
      </c>
      <c r="G54" s="34" t="str">
        <f t="shared" si="2"/>
        <v/>
      </c>
      <c r="H54" s="35" t="str">
        <f t="shared" si="3"/>
        <v/>
      </c>
      <c r="I54" s="4"/>
      <c r="J54" s="36" t="str">
        <f t="shared" si="4"/>
        <v>-</v>
      </c>
      <c r="K54" s="4"/>
      <c r="L54" s="37" t="str">
        <f t="shared" si="5"/>
        <v>-</v>
      </c>
      <c r="M54" s="37" t="str">
        <f t="shared" si="6"/>
        <v>-</v>
      </c>
      <c r="N54" s="38" t="str">
        <f t="shared" si="7"/>
        <v>-</v>
      </c>
      <c r="O54" s="4"/>
      <c r="P54" s="37" t="str">
        <f t="shared" si="11"/>
        <v>-</v>
      </c>
      <c r="Q54" s="37" t="str">
        <f t="shared" si="12"/>
        <v>-</v>
      </c>
      <c r="R54" s="36" t="str">
        <f t="shared" si="13"/>
        <v>-</v>
      </c>
      <c r="S54" s="4"/>
      <c r="T54" s="37" t="str">
        <f t="shared" si="14"/>
        <v>-</v>
      </c>
      <c r="U54" s="37" t="str">
        <f t="shared" si="15"/>
        <v>-</v>
      </c>
      <c r="V54" s="36" t="str">
        <f t="shared" si="16"/>
        <v>-</v>
      </c>
      <c r="W54" s="30"/>
      <c r="X54" s="37" t="str">
        <f t="shared" si="17"/>
        <v>-</v>
      </c>
      <c r="Y54" s="37" t="str">
        <f t="shared" si="18"/>
        <v>-</v>
      </c>
      <c r="Z54" s="36" t="str">
        <f t="shared" si="19"/>
        <v>-</v>
      </c>
      <c r="AA54" s="20"/>
      <c r="AB54" s="20"/>
      <c r="AC54" s="20"/>
      <c r="AD54" s="36" t="str">
        <f t="shared" si="8"/>
        <v>-</v>
      </c>
      <c r="AE54" s="20"/>
      <c r="AF54" s="36" t="str">
        <f t="shared" si="9"/>
        <v>-</v>
      </c>
      <c r="AG54" s="20"/>
      <c r="AH54" s="36" t="str">
        <f t="shared" si="10"/>
        <v>-</v>
      </c>
      <c r="AI54" s="20"/>
      <c r="AJ54" s="20"/>
      <c r="AK54" s="20"/>
    </row>
    <row r="55" ht="12.0" customHeight="1">
      <c r="A55" s="41"/>
      <c r="B55" s="44"/>
      <c r="C55" s="11"/>
      <c r="D55" s="11"/>
      <c r="E55" s="11"/>
      <c r="F55" s="33" t="str">
        <f t="shared" si="1"/>
        <v/>
      </c>
      <c r="G55" s="34" t="str">
        <f t="shared" si="2"/>
        <v/>
      </c>
      <c r="H55" s="35" t="str">
        <f t="shared" si="3"/>
        <v/>
      </c>
      <c r="I55" s="4"/>
      <c r="J55" s="36" t="str">
        <f t="shared" si="4"/>
        <v>-</v>
      </c>
      <c r="K55" s="4"/>
      <c r="L55" s="37" t="str">
        <f t="shared" si="5"/>
        <v>-</v>
      </c>
      <c r="M55" s="37" t="str">
        <f t="shared" si="6"/>
        <v>-</v>
      </c>
      <c r="N55" s="38" t="str">
        <f t="shared" si="7"/>
        <v>-</v>
      </c>
      <c r="O55" s="4"/>
      <c r="P55" s="37" t="str">
        <f t="shared" si="11"/>
        <v>-</v>
      </c>
      <c r="Q55" s="37" t="str">
        <f t="shared" si="12"/>
        <v>-</v>
      </c>
      <c r="R55" s="36" t="str">
        <f t="shared" si="13"/>
        <v>-</v>
      </c>
      <c r="S55" s="4"/>
      <c r="T55" s="37" t="str">
        <f t="shared" si="14"/>
        <v>-</v>
      </c>
      <c r="U55" s="37" t="str">
        <f t="shared" si="15"/>
        <v>-</v>
      </c>
      <c r="V55" s="36" t="str">
        <f t="shared" si="16"/>
        <v>-</v>
      </c>
      <c r="W55" s="30"/>
      <c r="X55" s="37" t="str">
        <f t="shared" si="17"/>
        <v>-</v>
      </c>
      <c r="Y55" s="37" t="str">
        <f t="shared" si="18"/>
        <v>-</v>
      </c>
      <c r="Z55" s="36" t="str">
        <f t="shared" si="19"/>
        <v>-</v>
      </c>
      <c r="AA55" s="20"/>
      <c r="AB55" s="20"/>
      <c r="AC55" s="20"/>
      <c r="AD55" s="36" t="str">
        <f t="shared" si="8"/>
        <v>-</v>
      </c>
      <c r="AE55" s="20"/>
      <c r="AF55" s="36" t="str">
        <f t="shared" si="9"/>
        <v>-</v>
      </c>
      <c r="AG55" s="20"/>
      <c r="AH55" s="36" t="str">
        <f t="shared" si="10"/>
        <v>-</v>
      </c>
      <c r="AI55" s="20"/>
      <c r="AJ55" s="20"/>
      <c r="AK55" s="20"/>
    </row>
    <row r="56" ht="12.0" customHeight="1">
      <c r="A56" s="41"/>
      <c r="B56" s="44"/>
      <c r="C56" s="11"/>
      <c r="D56" s="11"/>
      <c r="E56" s="11"/>
      <c r="F56" s="33" t="str">
        <f t="shared" si="1"/>
        <v/>
      </c>
      <c r="G56" s="34" t="str">
        <f t="shared" si="2"/>
        <v/>
      </c>
      <c r="H56" s="35" t="str">
        <f t="shared" si="3"/>
        <v/>
      </c>
      <c r="I56" s="4"/>
      <c r="J56" s="36" t="str">
        <f t="shared" si="4"/>
        <v>-</v>
      </c>
      <c r="K56" s="4"/>
      <c r="L56" s="37" t="str">
        <f t="shared" si="5"/>
        <v>-</v>
      </c>
      <c r="M56" s="37" t="str">
        <f t="shared" si="6"/>
        <v>-</v>
      </c>
      <c r="N56" s="38" t="str">
        <f t="shared" si="7"/>
        <v>-</v>
      </c>
      <c r="O56" s="4"/>
      <c r="P56" s="37" t="str">
        <f t="shared" si="11"/>
        <v>-</v>
      </c>
      <c r="Q56" s="37" t="str">
        <f t="shared" si="12"/>
        <v>-</v>
      </c>
      <c r="R56" s="36" t="str">
        <f t="shared" si="13"/>
        <v>-</v>
      </c>
      <c r="S56" s="4"/>
      <c r="T56" s="37" t="str">
        <f t="shared" si="14"/>
        <v>-</v>
      </c>
      <c r="U56" s="37" t="str">
        <f t="shared" si="15"/>
        <v>-</v>
      </c>
      <c r="V56" s="36" t="str">
        <f t="shared" si="16"/>
        <v>-</v>
      </c>
      <c r="W56" s="30"/>
      <c r="X56" s="37" t="str">
        <f t="shared" si="17"/>
        <v>-</v>
      </c>
      <c r="Y56" s="37" t="str">
        <f t="shared" si="18"/>
        <v>-</v>
      </c>
      <c r="Z56" s="36" t="str">
        <f t="shared" si="19"/>
        <v>-</v>
      </c>
      <c r="AA56" s="20"/>
      <c r="AB56" s="20"/>
      <c r="AC56" s="20"/>
      <c r="AD56" s="36" t="str">
        <f t="shared" si="8"/>
        <v>-</v>
      </c>
      <c r="AE56" s="20"/>
      <c r="AF56" s="36" t="str">
        <f t="shared" si="9"/>
        <v>-</v>
      </c>
      <c r="AG56" s="20"/>
      <c r="AH56" s="36" t="str">
        <f t="shared" si="10"/>
        <v>-</v>
      </c>
      <c r="AI56" s="20"/>
      <c r="AJ56" s="20"/>
      <c r="AK56" s="20"/>
    </row>
    <row r="57" ht="12.0" customHeight="1">
      <c r="A57" s="41"/>
      <c r="B57" s="44"/>
      <c r="C57" s="11"/>
      <c r="D57" s="11"/>
      <c r="E57" s="11"/>
      <c r="F57" s="33" t="str">
        <f t="shared" si="1"/>
        <v/>
      </c>
      <c r="G57" s="34" t="str">
        <f t="shared" si="2"/>
        <v/>
      </c>
      <c r="H57" s="35" t="str">
        <f t="shared" si="3"/>
        <v/>
      </c>
      <c r="I57" s="4"/>
      <c r="J57" s="36" t="str">
        <f t="shared" si="4"/>
        <v>-</v>
      </c>
      <c r="K57" s="4"/>
      <c r="L57" s="37" t="str">
        <f t="shared" si="5"/>
        <v>-</v>
      </c>
      <c r="M57" s="37" t="str">
        <f t="shared" si="6"/>
        <v>-</v>
      </c>
      <c r="N57" s="38" t="str">
        <f t="shared" si="7"/>
        <v>-</v>
      </c>
      <c r="O57" s="4"/>
      <c r="P57" s="37" t="str">
        <f t="shared" si="11"/>
        <v>-</v>
      </c>
      <c r="Q57" s="37" t="str">
        <f t="shared" si="12"/>
        <v>-</v>
      </c>
      <c r="R57" s="36" t="str">
        <f t="shared" si="13"/>
        <v>-</v>
      </c>
      <c r="S57" s="4"/>
      <c r="T57" s="37" t="str">
        <f t="shared" si="14"/>
        <v>-</v>
      </c>
      <c r="U57" s="37" t="str">
        <f t="shared" si="15"/>
        <v>-</v>
      </c>
      <c r="V57" s="36" t="str">
        <f t="shared" si="16"/>
        <v>-</v>
      </c>
      <c r="W57" s="30"/>
      <c r="X57" s="37" t="str">
        <f t="shared" si="17"/>
        <v>-</v>
      </c>
      <c r="Y57" s="37" t="str">
        <f t="shared" si="18"/>
        <v>-</v>
      </c>
      <c r="Z57" s="36" t="str">
        <f t="shared" si="19"/>
        <v>-</v>
      </c>
      <c r="AA57" s="20"/>
      <c r="AB57" s="20"/>
      <c r="AC57" s="20"/>
      <c r="AD57" s="36" t="str">
        <f t="shared" si="8"/>
        <v>-</v>
      </c>
      <c r="AE57" s="20"/>
      <c r="AF57" s="36" t="str">
        <f t="shared" si="9"/>
        <v>-</v>
      </c>
      <c r="AG57" s="20"/>
      <c r="AH57" s="36" t="str">
        <f t="shared" si="10"/>
        <v>-</v>
      </c>
      <c r="AI57" s="20"/>
      <c r="AJ57" s="20"/>
      <c r="AK57" s="20"/>
    </row>
    <row r="58" ht="12.0" customHeight="1">
      <c r="A58" s="41"/>
      <c r="B58" s="44"/>
      <c r="C58" s="11"/>
      <c r="D58" s="11"/>
      <c r="E58" s="11"/>
      <c r="F58" s="33" t="str">
        <f t="shared" si="1"/>
        <v/>
      </c>
      <c r="G58" s="34" t="str">
        <f t="shared" si="2"/>
        <v/>
      </c>
      <c r="H58" s="35" t="str">
        <f t="shared" si="3"/>
        <v/>
      </c>
      <c r="I58" s="4"/>
      <c r="J58" s="36" t="str">
        <f t="shared" si="4"/>
        <v>-</v>
      </c>
      <c r="K58" s="4"/>
      <c r="L58" s="37" t="str">
        <f t="shared" si="5"/>
        <v>-</v>
      </c>
      <c r="M58" s="37" t="str">
        <f t="shared" si="6"/>
        <v>-</v>
      </c>
      <c r="N58" s="38" t="str">
        <f t="shared" si="7"/>
        <v>-</v>
      </c>
      <c r="O58" s="4"/>
      <c r="P58" s="37" t="str">
        <f t="shared" si="11"/>
        <v>-</v>
      </c>
      <c r="Q58" s="37" t="str">
        <f t="shared" si="12"/>
        <v>-</v>
      </c>
      <c r="R58" s="36" t="str">
        <f t="shared" si="13"/>
        <v>-</v>
      </c>
      <c r="S58" s="4"/>
      <c r="T58" s="37" t="str">
        <f t="shared" si="14"/>
        <v>-</v>
      </c>
      <c r="U58" s="37" t="str">
        <f t="shared" si="15"/>
        <v>-</v>
      </c>
      <c r="V58" s="36" t="str">
        <f t="shared" si="16"/>
        <v>-</v>
      </c>
      <c r="W58" s="30"/>
      <c r="X58" s="37" t="str">
        <f t="shared" si="17"/>
        <v>-</v>
      </c>
      <c r="Y58" s="37" t="str">
        <f t="shared" si="18"/>
        <v>-</v>
      </c>
      <c r="Z58" s="36" t="str">
        <f t="shared" si="19"/>
        <v>-</v>
      </c>
      <c r="AA58" s="20"/>
      <c r="AB58" s="20"/>
      <c r="AC58" s="20"/>
      <c r="AD58" s="36" t="str">
        <f t="shared" si="8"/>
        <v>-</v>
      </c>
      <c r="AE58" s="20"/>
      <c r="AF58" s="36" t="str">
        <f t="shared" si="9"/>
        <v>-</v>
      </c>
      <c r="AG58" s="20"/>
      <c r="AH58" s="36" t="str">
        <f t="shared" si="10"/>
        <v>-</v>
      </c>
      <c r="AI58" s="20"/>
      <c r="AJ58" s="20"/>
      <c r="AK58" s="20"/>
    </row>
    <row r="59" ht="12.0" customHeight="1">
      <c r="A59" s="41"/>
      <c r="B59" s="44"/>
      <c r="C59" s="11"/>
      <c r="D59" s="11"/>
      <c r="E59" s="11"/>
      <c r="F59" s="33" t="str">
        <f t="shared" si="1"/>
        <v/>
      </c>
      <c r="G59" s="34" t="str">
        <f t="shared" si="2"/>
        <v/>
      </c>
      <c r="H59" s="35" t="str">
        <f t="shared" si="3"/>
        <v/>
      </c>
      <c r="I59" s="4"/>
      <c r="J59" s="36" t="str">
        <f t="shared" si="4"/>
        <v>-</v>
      </c>
      <c r="K59" s="4"/>
      <c r="L59" s="37" t="str">
        <f t="shared" si="5"/>
        <v>-</v>
      </c>
      <c r="M59" s="37" t="str">
        <f t="shared" si="6"/>
        <v>-</v>
      </c>
      <c r="N59" s="38" t="str">
        <f t="shared" si="7"/>
        <v>-</v>
      </c>
      <c r="O59" s="4"/>
      <c r="P59" s="37" t="str">
        <f t="shared" si="11"/>
        <v>-</v>
      </c>
      <c r="Q59" s="37" t="str">
        <f t="shared" si="12"/>
        <v>-</v>
      </c>
      <c r="R59" s="36" t="str">
        <f t="shared" si="13"/>
        <v>-</v>
      </c>
      <c r="S59" s="4"/>
      <c r="T59" s="37" t="str">
        <f t="shared" si="14"/>
        <v>-</v>
      </c>
      <c r="U59" s="37" t="str">
        <f t="shared" si="15"/>
        <v>-</v>
      </c>
      <c r="V59" s="36" t="str">
        <f t="shared" si="16"/>
        <v>-</v>
      </c>
      <c r="W59" s="30"/>
      <c r="X59" s="37" t="str">
        <f t="shared" si="17"/>
        <v>-</v>
      </c>
      <c r="Y59" s="37" t="str">
        <f t="shared" si="18"/>
        <v>-</v>
      </c>
      <c r="Z59" s="36" t="str">
        <f t="shared" si="19"/>
        <v>-</v>
      </c>
      <c r="AA59" s="20"/>
      <c r="AB59" s="20"/>
      <c r="AC59" s="20"/>
      <c r="AD59" s="36" t="str">
        <f t="shared" si="8"/>
        <v>-</v>
      </c>
      <c r="AE59" s="20"/>
      <c r="AF59" s="36" t="str">
        <f t="shared" si="9"/>
        <v>-</v>
      </c>
      <c r="AG59" s="20"/>
      <c r="AH59" s="36" t="str">
        <f t="shared" si="10"/>
        <v>-</v>
      </c>
      <c r="AI59" s="20"/>
      <c r="AJ59" s="20"/>
      <c r="AK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0">
    <mergeCell ref="T8:V8"/>
    <mergeCell ref="X8:Z8"/>
    <mergeCell ref="AJ9:AK9"/>
    <mergeCell ref="A8:A9"/>
    <mergeCell ref="B8:B9"/>
    <mergeCell ref="F8:F9"/>
    <mergeCell ref="G8:G9"/>
    <mergeCell ref="H8:H9"/>
    <mergeCell ref="L8:N8"/>
    <mergeCell ref="P8:R8"/>
  </mergeCells>
  <dataValidations>
    <dataValidation type="list" allowBlank="1" showErrorMessage="1" sqref="G10:H59">
      <formula1>$AB$10:$AB$12</formula1>
    </dataValidation>
    <dataValidation type="list" allowBlank="1" showErrorMessage="1" sqref="D8">
      <formula1>$AB$10:$AB$11</formula1>
    </dataValidation>
    <dataValidation type="decimal" allowBlank="1" showDropDown="1" showInputMessage="1" showErrorMessage="1" prompt="Enter a number between 0 and 99999999" sqref="B10:B59">
      <formula1>0.0</formula1>
      <formula2>9.9999999E7</formula2>
    </dataValidation>
    <dataValidation type="list" allowBlank="1" showErrorMessage="1" sqref="F10:F59">
      <formula1>$AB$14:$AB$15</formula1>
    </dataValidation>
  </dataValidation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sheetPr>
  <sheetViews>
    <sheetView showGridLines="0" workbookViewId="0"/>
  </sheetViews>
  <sheetFormatPr customHeight="1" defaultColWidth="14.43" defaultRowHeight="15.0"/>
  <cols>
    <col customWidth="1" min="1" max="1" width="9.14"/>
    <col customWidth="1" min="2" max="2" width="41.29"/>
    <col customWidth="1" min="3" max="3" width="10.57"/>
    <col customWidth="1" min="4" max="4" width="6.71"/>
    <col customWidth="1" min="5" max="5" width="14.43"/>
    <col customWidth="1" min="6" max="6" width="12.43"/>
    <col customWidth="1" min="7" max="7" width="14.43"/>
    <col customWidth="1" min="8" max="8" width="2.43"/>
    <col customWidth="1" min="9" max="9" width="14.43"/>
    <col customWidth="1" min="10" max="10" width="13.14"/>
    <col customWidth="1" min="11" max="11" width="16.0"/>
    <col customWidth="1" min="12" max="12" width="2.43"/>
    <col customWidth="1" min="13" max="13" width="14.43"/>
    <col customWidth="1" min="14" max="14" width="13.14"/>
    <col customWidth="1" min="15" max="15" width="16.0"/>
    <col customWidth="1" min="16" max="16" width="2.43"/>
    <col customWidth="1" min="18" max="18" width="13.14"/>
    <col customWidth="1" min="19" max="19" width="16.0"/>
    <col customWidth="1" min="20" max="20" width="2.43"/>
    <col customWidth="1" min="21" max="21" width="18.43"/>
    <col customWidth="1" min="22" max="22" width="11.0"/>
    <col customWidth="1" min="23" max="23" width="15.43"/>
    <col customWidth="1" min="24" max="27" width="9.14"/>
  </cols>
  <sheetData>
    <row r="1" ht="117.0" customHeight="1">
      <c r="A1" s="45"/>
      <c r="B1" s="46"/>
      <c r="T1" s="45"/>
      <c r="U1" s="45"/>
      <c r="V1" s="45"/>
      <c r="W1" s="45"/>
      <c r="X1" s="45"/>
      <c r="Y1" s="45"/>
      <c r="Z1" s="45"/>
      <c r="AA1" s="45"/>
    </row>
    <row r="2" ht="51.0" customHeight="1">
      <c r="A2" s="45"/>
      <c r="B2" s="47" t="s">
        <v>28</v>
      </c>
      <c r="C2" s="17"/>
      <c r="D2" s="17"/>
      <c r="E2" s="17"/>
      <c r="F2" s="17"/>
      <c r="G2" s="17"/>
      <c r="H2" s="17"/>
      <c r="I2" s="17"/>
      <c r="J2" s="17"/>
      <c r="K2" s="17"/>
      <c r="L2" s="17"/>
      <c r="M2" s="17"/>
      <c r="N2" s="17"/>
      <c r="O2" s="17"/>
      <c r="P2" s="17"/>
      <c r="Q2" s="17"/>
      <c r="R2" s="17"/>
      <c r="S2" s="17"/>
      <c r="T2" s="17"/>
      <c r="U2" s="17"/>
      <c r="V2" s="17"/>
      <c r="W2" s="18"/>
      <c r="X2" s="45"/>
      <c r="Y2" s="45"/>
      <c r="Z2" s="45"/>
      <c r="AA2" s="45"/>
    </row>
    <row r="3" ht="22.5" customHeight="1">
      <c r="A3" s="45"/>
      <c r="B3" s="48"/>
      <c r="C3" s="49"/>
      <c r="D3" s="50"/>
      <c r="E3" s="50"/>
      <c r="F3" s="50"/>
      <c r="G3" s="50"/>
      <c r="H3" s="50"/>
      <c r="I3" s="51"/>
      <c r="J3" s="51"/>
      <c r="K3" s="51"/>
      <c r="L3" s="50"/>
      <c r="M3" s="51"/>
      <c r="N3" s="51"/>
      <c r="O3" s="51"/>
      <c r="P3" s="50"/>
      <c r="Q3" s="50"/>
      <c r="R3" s="50"/>
      <c r="S3" s="50"/>
      <c r="T3" s="45"/>
      <c r="U3" s="45"/>
      <c r="V3" s="45"/>
      <c r="W3" s="45"/>
      <c r="X3" s="45"/>
      <c r="Y3" s="45"/>
      <c r="Z3" s="45"/>
      <c r="AA3" s="45"/>
    </row>
    <row r="4" ht="35.25" customHeight="1">
      <c r="A4" s="52"/>
      <c r="B4" s="53" t="s">
        <v>29</v>
      </c>
      <c r="C4" s="54"/>
      <c r="D4" s="54"/>
      <c r="E4" s="55" t="s">
        <v>12</v>
      </c>
      <c r="F4" s="56"/>
      <c r="G4" s="57"/>
      <c r="H4" s="58"/>
      <c r="I4" s="59" t="s">
        <v>13</v>
      </c>
      <c r="J4" s="17"/>
      <c r="K4" s="18"/>
      <c r="L4" s="58"/>
      <c r="M4" s="60" t="s">
        <v>14</v>
      </c>
      <c r="N4" s="17"/>
      <c r="O4" s="18"/>
      <c r="P4" s="58"/>
      <c r="Q4" s="59" t="s">
        <v>15</v>
      </c>
      <c r="R4" s="17"/>
      <c r="S4" s="18"/>
      <c r="T4" s="52"/>
      <c r="U4" s="61" t="s">
        <v>16</v>
      </c>
      <c r="V4" s="17"/>
      <c r="W4" s="18"/>
      <c r="X4" s="52"/>
      <c r="Y4" s="52"/>
      <c r="Z4" s="52"/>
      <c r="AA4" s="52"/>
    </row>
    <row r="5" ht="48.75" customHeight="1">
      <c r="A5" s="45"/>
      <c r="B5" s="62"/>
      <c r="C5" s="19"/>
      <c r="D5" s="54"/>
      <c r="E5" s="63" t="s">
        <v>30</v>
      </c>
      <c r="F5" s="64" t="s">
        <v>31</v>
      </c>
      <c r="G5" s="65" t="s">
        <v>32</v>
      </c>
      <c r="H5" s="66"/>
      <c r="I5" s="63" t="s">
        <v>30</v>
      </c>
      <c r="J5" s="64" t="s">
        <v>31</v>
      </c>
      <c r="K5" s="67" t="s">
        <v>32</v>
      </c>
      <c r="L5" s="68"/>
      <c r="M5" s="63" t="s">
        <v>30</v>
      </c>
      <c r="N5" s="64" t="s">
        <v>31</v>
      </c>
      <c r="O5" s="67" t="s">
        <v>32</v>
      </c>
      <c r="P5" s="68"/>
      <c r="Q5" s="63" t="s">
        <v>30</v>
      </c>
      <c r="R5" s="64" t="s">
        <v>31</v>
      </c>
      <c r="S5" s="67" t="s">
        <v>32</v>
      </c>
      <c r="T5" s="45"/>
      <c r="U5" s="63" t="s">
        <v>30</v>
      </c>
      <c r="V5" s="64" t="s">
        <v>31</v>
      </c>
      <c r="W5" s="67" t="s">
        <v>32</v>
      </c>
      <c r="X5" s="45"/>
      <c r="Y5" s="45"/>
      <c r="Z5" s="45"/>
      <c r="AA5" s="45"/>
    </row>
    <row r="6" ht="18.0" customHeight="1">
      <c r="A6" s="45"/>
      <c r="B6" s="69" t="s">
        <v>33</v>
      </c>
      <c r="C6" s="70"/>
      <c r="D6" s="71"/>
      <c r="E6" s="72">
        <f>SUM('Employee Data'!$J$10:$J$59)</f>
        <v>25000</v>
      </c>
      <c r="F6" s="73">
        <v>0.054</v>
      </c>
      <c r="G6" s="74">
        <f t="shared" ref="G6:G7" si="1">(E6/1000)*F6</f>
        <v>1.35</v>
      </c>
      <c r="H6" s="11"/>
      <c r="I6" s="75">
        <f>SUM('Employee Data'!$L:$L)</f>
        <v>130000</v>
      </c>
      <c r="J6" s="76">
        <v>0.064</v>
      </c>
      <c r="K6" s="77">
        <f t="shared" ref="K6:K7" si="2">(I6/1000)*J6</f>
        <v>8.32</v>
      </c>
      <c r="L6" s="11"/>
      <c r="M6" s="78">
        <f>SUM('Employee Data'!$P:$P)</f>
        <v>250000</v>
      </c>
      <c r="N6" s="79">
        <v>0.064</v>
      </c>
      <c r="O6" s="80">
        <f t="shared" ref="O6:O7" si="3">(M6/1000)*N6</f>
        <v>16</v>
      </c>
      <c r="P6" s="11"/>
      <c r="Q6" s="75">
        <f>SUM('Employee Data'!$T:$T)</f>
        <v>250000</v>
      </c>
      <c r="R6" s="76">
        <v>0.064</v>
      </c>
      <c r="S6" s="81">
        <f t="shared" ref="S6:S7" si="4">(Q6/1000)*R6</f>
        <v>16</v>
      </c>
      <c r="T6" s="45"/>
      <c r="U6" s="78">
        <f>SUM('Employee Data'!$T:$T)</f>
        <v>250000</v>
      </c>
      <c r="V6" s="79">
        <v>0.064</v>
      </c>
      <c r="W6" s="80">
        <f t="shared" ref="W6:W7" si="5">(U6/1000)*V6</f>
        <v>16</v>
      </c>
      <c r="X6" s="45"/>
      <c r="Y6" s="45"/>
      <c r="Z6" s="45"/>
      <c r="AA6" s="45"/>
    </row>
    <row r="7" ht="17.25" customHeight="1">
      <c r="A7" s="45"/>
      <c r="B7" s="82" t="s">
        <v>34</v>
      </c>
      <c r="C7" s="83"/>
      <c r="D7" s="83"/>
      <c r="E7" s="84">
        <f>SUM('Employee Data'!$J$10:$J$59)</f>
        <v>25000</v>
      </c>
      <c r="F7" s="85">
        <v>0.028</v>
      </c>
      <c r="G7" s="86">
        <f t="shared" si="1"/>
        <v>0.7</v>
      </c>
      <c r="H7" s="11"/>
      <c r="I7" s="87">
        <f>SUM('Employee Data'!$L:$L)</f>
        <v>130000</v>
      </c>
      <c r="J7" s="88">
        <v>0.028</v>
      </c>
      <c r="K7" s="89">
        <f t="shared" si="2"/>
        <v>3.64</v>
      </c>
      <c r="L7" s="11"/>
      <c r="M7" s="90">
        <f>SUM('Employee Data'!$P:$P)</f>
        <v>250000</v>
      </c>
      <c r="N7" s="91">
        <v>0.028</v>
      </c>
      <c r="O7" s="92">
        <f t="shared" si="3"/>
        <v>7</v>
      </c>
      <c r="P7" s="11"/>
      <c r="Q7" s="87">
        <f>SUM('Employee Data'!$T:$T)</f>
        <v>250000</v>
      </c>
      <c r="R7" s="88">
        <v>0.028</v>
      </c>
      <c r="S7" s="93">
        <f t="shared" si="4"/>
        <v>7</v>
      </c>
      <c r="T7" s="45"/>
      <c r="U7" s="90">
        <f>SUM('Employee Data'!$T:$T)</f>
        <v>250000</v>
      </c>
      <c r="V7" s="91">
        <v>0.028</v>
      </c>
      <c r="W7" s="92">
        <f t="shared" si="5"/>
        <v>7</v>
      </c>
      <c r="X7" s="45"/>
      <c r="Y7" s="45"/>
      <c r="Z7" s="45"/>
      <c r="AA7" s="45"/>
    </row>
    <row r="8" ht="18.0" customHeight="1">
      <c r="A8" s="45"/>
      <c r="B8" s="94" t="s">
        <v>35</v>
      </c>
      <c r="C8" s="70"/>
      <c r="D8" s="70"/>
      <c r="E8" s="95" t="s">
        <v>36</v>
      </c>
      <c r="F8" s="96"/>
      <c r="G8" s="97"/>
      <c r="H8" s="11"/>
      <c r="I8" s="98">
        <f>COUNTIF('Employee Data'!$F$10:$F$59,"Yes")</f>
        <v>1</v>
      </c>
      <c r="J8" s="99">
        <v>0.77</v>
      </c>
      <c r="K8" s="89">
        <f>I8*J8</f>
        <v>0.77</v>
      </c>
      <c r="L8" s="11"/>
      <c r="M8" s="100">
        <f>COUNTIF('Employee Data'!$F$10:$F$59,"Yes")</f>
        <v>1</v>
      </c>
      <c r="N8" s="101">
        <v>1.55</v>
      </c>
      <c r="O8" s="92">
        <f>M8*N8</f>
        <v>1.55</v>
      </c>
      <c r="P8" s="11"/>
      <c r="Q8" s="98">
        <f>COUNTIF('Employee Data'!$F$10:$F$59,"Yes")</f>
        <v>1</v>
      </c>
      <c r="R8" s="99">
        <v>3.09</v>
      </c>
      <c r="S8" s="93">
        <f>Q8*R8</f>
        <v>3.09</v>
      </c>
      <c r="T8" s="45"/>
      <c r="U8" s="100">
        <f>COUNTIF('Employee Data'!$F$10:$F$59,"Yes")</f>
        <v>1</v>
      </c>
      <c r="V8" s="101">
        <v>3.09</v>
      </c>
      <c r="W8" s="92">
        <f>U8*V8</f>
        <v>3.09</v>
      </c>
      <c r="X8" s="45"/>
      <c r="Y8" s="45"/>
      <c r="Z8" s="45"/>
      <c r="AA8" s="45"/>
    </row>
    <row r="9" ht="18.0" customHeight="1">
      <c r="A9" s="45"/>
      <c r="B9" s="94" t="s">
        <v>37</v>
      </c>
      <c r="C9" s="70"/>
      <c r="D9" s="70"/>
      <c r="E9" s="102"/>
      <c r="G9" s="103"/>
      <c r="H9" s="11"/>
      <c r="I9" s="104">
        <f>SUM('Employee Data'!$M$10:$M$59)</f>
        <v>900</v>
      </c>
      <c r="J9" s="99">
        <v>0.248</v>
      </c>
      <c r="K9" s="89">
        <f>(I9/10)*J9</f>
        <v>22.32</v>
      </c>
      <c r="L9" s="11"/>
      <c r="M9" s="105">
        <f>SUM('Employee Data'!$Q:$Q)</f>
        <v>1155</v>
      </c>
      <c r="N9" s="101">
        <v>0.248</v>
      </c>
      <c r="O9" s="92">
        <f>(M9/10)*N9</f>
        <v>28.644</v>
      </c>
      <c r="P9" s="11"/>
      <c r="Q9" s="106">
        <f>SUM('Employee Data'!$U:$U)</f>
        <v>1155</v>
      </c>
      <c r="R9" s="99">
        <v>0.368</v>
      </c>
      <c r="S9" s="93">
        <f>(Q9/10)*R9</f>
        <v>42.504</v>
      </c>
      <c r="T9" s="45"/>
      <c r="U9" s="105">
        <f>SUM('Employee Data'!$U:$U)</f>
        <v>1155</v>
      </c>
      <c r="V9" s="101">
        <v>0.368</v>
      </c>
      <c r="W9" s="92">
        <f>(U9/10)*V9</f>
        <v>42.504</v>
      </c>
      <c r="X9" s="45"/>
      <c r="Y9" s="45"/>
      <c r="Z9" s="45"/>
      <c r="AA9" s="45"/>
    </row>
    <row r="10" ht="18.0" customHeight="1">
      <c r="A10" s="45"/>
      <c r="B10" s="94" t="s">
        <v>38</v>
      </c>
      <c r="C10" s="70"/>
      <c r="D10" s="70"/>
      <c r="E10" s="107"/>
      <c r="F10" s="108"/>
      <c r="G10" s="109"/>
      <c r="H10" s="11"/>
      <c r="I10" s="104">
        <f>SUM('Employee Data'!$N$10:$N$59)</f>
        <v>5000</v>
      </c>
      <c r="J10" s="88">
        <v>1.11</v>
      </c>
      <c r="K10" s="89">
        <f>(I10/100)*J10</f>
        <v>55.5</v>
      </c>
      <c r="L10" s="11"/>
      <c r="M10" s="105">
        <f>SUM('Employee Data'!$R:$R)</f>
        <v>5000</v>
      </c>
      <c r="N10" s="91">
        <v>1.15</v>
      </c>
      <c r="O10" s="92">
        <f>(M10/100)*N10</f>
        <v>57.5</v>
      </c>
      <c r="P10" s="11"/>
      <c r="Q10" s="110">
        <f>SUM('Employee Data'!$V:$V)</f>
        <v>5000</v>
      </c>
      <c r="R10" s="88">
        <v>1.21</v>
      </c>
      <c r="S10" s="93">
        <f>(Q10/100)*R10</f>
        <v>60.5</v>
      </c>
      <c r="T10" s="45"/>
      <c r="U10" s="105">
        <f>SUM('Employee Data'!$V:$V)</f>
        <v>5000</v>
      </c>
      <c r="V10" s="91">
        <v>1.21</v>
      </c>
      <c r="W10" s="92">
        <f>(U10/100)*V10</f>
        <v>60.5</v>
      </c>
      <c r="X10" s="45"/>
      <c r="Y10" s="45"/>
      <c r="Z10" s="45"/>
      <c r="AA10" s="45"/>
    </row>
    <row r="11" ht="18.0" customHeight="1">
      <c r="A11" s="45"/>
      <c r="B11" s="111" t="s">
        <v>39</v>
      </c>
      <c r="C11" s="112"/>
      <c r="D11" s="113"/>
      <c r="E11" s="114"/>
      <c r="F11" s="115"/>
      <c r="G11" s="116"/>
      <c r="H11" s="4"/>
      <c r="I11" s="117"/>
      <c r="J11" s="115"/>
      <c r="K11" s="118"/>
      <c r="L11" s="4"/>
      <c r="M11" s="119"/>
      <c r="N11" s="115"/>
      <c r="O11" s="118"/>
      <c r="P11" s="4"/>
      <c r="Q11" s="117"/>
      <c r="R11" s="115"/>
      <c r="S11" s="118"/>
      <c r="T11" s="45"/>
      <c r="U11" s="119"/>
      <c r="V11" s="115"/>
      <c r="W11" s="118"/>
      <c r="X11" s="45"/>
      <c r="Y11" s="45"/>
      <c r="Z11" s="45"/>
      <c r="AA11" s="45"/>
    </row>
    <row r="12" ht="18.0" customHeight="1">
      <c r="A12" s="45"/>
      <c r="B12" s="120" t="s">
        <v>40</v>
      </c>
      <c r="C12" s="121"/>
      <c r="D12" s="121"/>
      <c r="E12" s="122">
        <f>COUNTIF('Employee Data'!$G$10:$G$59,"Single")</f>
        <v>0</v>
      </c>
      <c r="F12" s="123">
        <v>84.53</v>
      </c>
      <c r="G12" s="124">
        <f t="shared" ref="G12:G13" si="6">E12*F12</f>
        <v>0</v>
      </c>
      <c r="H12" s="125"/>
      <c r="I12" s="126">
        <f>COUNTIF('Employee Data'!$G$10:$G$59,"Single")</f>
        <v>0</v>
      </c>
      <c r="J12" s="127">
        <v>117.76</v>
      </c>
      <c r="K12" s="128">
        <f t="shared" ref="K12:K13" si="7">I12*J12</f>
        <v>0</v>
      </c>
      <c r="L12" s="125"/>
      <c r="M12" s="129">
        <f>COUNTIF('Employee Data'!$G$10:$G$59,"Single")</f>
        <v>0</v>
      </c>
      <c r="N12" s="130">
        <v>155.72</v>
      </c>
      <c r="O12" s="131">
        <f t="shared" ref="O12:O13" si="8">M12*N12</f>
        <v>0</v>
      </c>
      <c r="P12" s="125"/>
      <c r="Q12" s="126">
        <f>COUNTIF('Employee Data'!$G$10:$G$59,"Single")</f>
        <v>0</v>
      </c>
      <c r="R12" s="127">
        <v>169.72</v>
      </c>
      <c r="S12" s="128">
        <f t="shared" ref="S12:S13" si="9">Q12*R12</f>
        <v>0</v>
      </c>
      <c r="T12" s="45"/>
      <c r="U12" s="129">
        <f>COUNTIF('Employee Data'!$G$10:$G$59,"Single")</f>
        <v>0</v>
      </c>
      <c r="V12" s="130">
        <v>173.62</v>
      </c>
      <c r="W12" s="131">
        <f t="shared" ref="W12:W13" si="10">U12*V12</f>
        <v>0</v>
      </c>
      <c r="X12" s="45"/>
      <c r="Y12" s="45"/>
      <c r="Z12" s="45"/>
      <c r="AA12" s="45"/>
    </row>
    <row r="13" ht="18.0" customHeight="1">
      <c r="A13" s="45"/>
      <c r="B13" s="132" t="s">
        <v>41</v>
      </c>
      <c r="C13" s="121"/>
      <c r="D13" s="121"/>
      <c r="E13" s="122">
        <f>COUNTIF('Employee Data'!$G$10:$G$59,"Family")</f>
        <v>1</v>
      </c>
      <c r="F13" s="133">
        <v>148.13</v>
      </c>
      <c r="G13" s="124">
        <f t="shared" si="6"/>
        <v>148.13</v>
      </c>
      <c r="H13" s="125"/>
      <c r="I13" s="134">
        <f>COUNTIF('Employee Data'!$G$10:$G$59,"Family")</f>
        <v>1</v>
      </c>
      <c r="J13" s="135">
        <v>206.51</v>
      </c>
      <c r="K13" s="128">
        <f t="shared" si="7"/>
        <v>206.51</v>
      </c>
      <c r="L13" s="125"/>
      <c r="M13" s="136">
        <f>COUNTIF('Employee Data'!$G$10:$G$59,"Family")</f>
        <v>1</v>
      </c>
      <c r="N13" s="137">
        <v>272.36</v>
      </c>
      <c r="O13" s="131">
        <f t="shared" si="8"/>
        <v>272.36</v>
      </c>
      <c r="P13" s="125"/>
      <c r="Q13" s="134">
        <f>COUNTIF('Employee Data'!$G$10:$G$59,"Family")</f>
        <v>1</v>
      </c>
      <c r="R13" s="135">
        <v>297.86</v>
      </c>
      <c r="S13" s="128">
        <f t="shared" si="9"/>
        <v>297.86</v>
      </c>
      <c r="T13" s="45"/>
      <c r="U13" s="136">
        <f>COUNTIF('Employee Data'!$G$10:$G$59,"Family")</f>
        <v>1</v>
      </c>
      <c r="V13" s="137">
        <v>304.61</v>
      </c>
      <c r="W13" s="131">
        <f t="shared" si="10"/>
        <v>304.61</v>
      </c>
      <c r="X13" s="45"/>
      <c r="Y13" s="45"/>
      <c r="Z13" s="45"/>
      <c r="AA13" s="45"/>
    </row>
    <row r="14" ht="18.0" customHeight="1">
      <c r="A14" s="45"/>
      <c r="B14" s="138" t="s">
        <v>42</v>
      </c>
      <c r="C14" s="113"/>
      <c r="D14" s="113"/>
      <c r="E14" s="114"/>
      <c r="F14" s="115"/>
      <c r="G14" s="116"/>
      <c r="H14" s="4"/>
      <c r="I14" s="117"/>
      <c r="J14" s="115"/>
      <c r="K14" s="118"/>
      <c r="L14" s="4"/>
      <c r="M14" s="119"/>
      <c r="N14" s="115"/>
      <c r="O14" s="118"/>
      <c r="P14" s="4"/>
      <c r="Q14" s="117"/>
      <c r="R14" s="115"/>
      <c r="S14" s="118"/>
      <c r="T14" s="45"/>
      <c r="U14" s="119"/>
      <c r="V14" s="115"/>
      <c r="W14" s="118"/>
      <c r="X14" s="45"/>
      <c r="Y14" s="45"/>
      <c r="Z14" s="45"/>
      <c r="AA14" s="45"/>
    </row>
    <row r="15" ht="18.0" customHeight="1">
      <c r="A15" s="45"/>
      <c r="B15" s="120" t="s">
        <v>40</v>
      </c>
      <c r="C15" s="121"/>
      <c r="D15" s="121"/>
      <c r="E15" s="122">
        <f>COUNTIF('Employee Data'!$H$10:$H$59,"Single")</f>
        <v>0</v>
      </c>
      <c r="F15" s="123">
        <v>42.53</v>
      </c>
      <c r="G15" s="124">
        <f>E15*F15</f>
        <v>0</v>
      </c>
      <c r="H15" s="125"/>
      <c r="I15" s="126">
        <f>COUNTIF('Employee Data'!$H$10:$H$59,"Single")</f>
        <v>0</v>
      </c>
      <c r="J15" s="127">
        <v>43.61</v>
      </c>
      <c r="K15" s="128">
        <f>I15*J15</f>
        <v>0</v>
      </c>
      <c r="L15" s="125"/>
      <c r="M15" s="129">
        <f>COUNTIF('Employee Data'!$H$10:$H$59,"Single")</f>
        <v>0</v>
      </c>
      <c r="N15" s="130">
        <v>74.1</v>
      </c>
      <c r="O15" s="131">
        <f>M15*N15</f>
        <v>0</v>
      </c>
      <c r="P15" s="125"/>
      <c r="Q15" s="126">
        <f>COUNTIF('Employee Data'!$H$10:$H$59,"Single")</f>
        <v>0</v>
      </c>
      <c r="R15" s="127">
        <v>78.44</v>
      </c>
      <c r="S15" s="128">
        <f>Q15*R15</f>
        <v>0</v>
      </c>
      <c r="T15" s="45"/>
      <c r="U15" s="129">
        <f>COUNTIF('Employee Data'!$H$10:$H$59,"Single")</f>
        <v>0</v>
      </c>
      <c r="V15" s="130">
        <v>78.44</v>
      </c>
      <c r="W15" s="131">
        <f>U15*V15</f>
        <v>0</v>
      </c>
      <c r="X15" s="45"/>
      <c r="Y15" s="45"/>
      <c r="Z15" s="45"/>
      <c r="AA15" s="45"/>
    </row>
    <row r="16" ht="18.0" customHeight="1">
      <c r="A16" s="45"/>
      <c r="B16" s="139" t="s">
        <v>41</v>
      </c>
      <c r="C16" s="121"/>
      <c r="D16" s="121"/>
      <c r="E16" s="140">
        <f>COUNTIF('Employee Data'!$H$10:$H$59,"Family")</f>
        <v>1</v>
      </c>
      <c r="F16" s="141">
        <v>87.33</v>
      </c>
      <c r="G16" s="142">
        <f>F16*E16</f>
        <v>87.33</v>
      </c>
      <c r="H16" s="125"/>
      <c r="I16" s="143">
        <f>COUNTIF('Employee Data'!$H$10:$H$59,"Family")</f>
        <v>1</v>
      </c>
      <c r="J16" s="144">
        <v>89.56</v>
      </c>
      <c r="K16" s="145">
        <f>J16*I16</f>
        <v>89.56</v>
      </c>
      <c r="L16" s="125"/>
      <c r="M16" s="146">
        <f>COUNTIF('Employee Data'!$H$10:$H$59,"Family")</f>
        <v>1</v>
      </c>
      <c r="N16" s="147">
        <v>152.18</v>
      </c>
      <c r="O16" s="148">
        <f>N16*M16</f>
        <v>152.18</v>
      </c>
      <c r="P16" s="125"/>
      <c r="Q16" s="143">
        <f>COUNTIF('Employee Data'!$H$10:$H$59,"Family")</f>
        <v>1</v>
      </c>
      <c r="R16" s="144">
        <v>161.08</v>
      </c>
      <c r="S16" s="145">
        <f>R16*Q16</f>
        <v>161.08</v>
      </c>
      <c r="T16" s="45"/>
      <c r="U16" s="146">
        <f>COUNTIF('Employee Data'!$H$10:$H$59,"Family")</f>
        <v>1</v>
      </c>
      <c r="V16" s="147">
        <v>161.08</v>
      </c>
      <c r="W16" s="148">
        <f>V16*U16</f>
        <v>161.08</v>
      </c>
      <c r="X16" s="45"/>
      <c r="Y16" s="45"/>
      <c r="Z16" s="45"/>
      <c r="AA16" s="45"/>
    </row>
    <row r="17" ht="18.0" customHeight="1">
      <c r="A17" s="45"/>
      <c r="B17" s="149"/>
      <c r="C17" s="150"/>
      <c r="D17" s="150"/>
      <c r="E17" s="151"/>
      <c r="F17" s="152"/>
      <c r="G17" s="153"/>
      <c r="H17" s="150"/>
      <c r="I17" s="154"/>
      <c r="J17" s="45"/>
      <c r="K17" s="155"/>
      <c r="L17" s="150"/>
      <c r="M17" s="154"/>
      <c r="N17" s="45"/>
      <c r="O17" s="155"/>
      <c r="P17" s="150"/>
      <c r="Q17" s="154"/>
      <c r="R17" s="45"/>
      <c r="S17" s="155"/>
      <c r="T17" s="45"/>
      <c r="U17" s="154"/>
      <c r="V17" s="45"/>
      <c r="W17" s="155"/>
      <c r="X17" s="45"/>
      <c r="Y17" s="45"/>
      <c r="Z17" s="45"/>
      <c r="AA17" s="45"/>
    </row>
    <row r="18" ht="18.0" customHeight="1">
      <c r="A18" s="45"/>
      <c r="B18" s="156" t="s">
        <v>43</v>
      </c>
      <c r="C18" s="157"/>
      <c r="D18" s="157"/>
      <c r="E18" s="158">
        <f>SUM(G6:G7)+SUM(G12,G15)*0.75+SUM(G13,G16)*0.57</f>
        <v>136.2622</v>
      </c>
      <c r="F18" s="17"/>
      <c r="G18" s="18"/>
      <c r="H18" s="159"/>
      <c r="I18" s="160">
        <f>SUM(K6:K10,K12:K13,K15:K16)</f>
        <v>386.62</v>
      </c>
      <c r="J18" s="17"/>
      <c r="K18" s="18"/>
      <c r="L18" s="159"/>
      <c r="M18" s="158">
        <f>SUM(O6:O10,O12:O13,O15:O16)</f>
        <v>535.234</v>
      </c>
      <c r="N18" s="17"/>
      <c r="O18" s="18"/>
      <c r="P18" s="159"/>
      <c r="Q18" s="160">
        <f>SUM(S6:S10,S12:S13,S15:S16)</f>
        <v>588.034</v>
      </c>
      <c r="R18" s="17"/>
      <c r="S18" s="18"/>
      <c r="T18" s="45"/>
      <c r="U18" s="158">
        <f>SUM(W6:W10,W12:W13,W15:W16)</f>
        <v>594.784</v>
      </c>
      <c r="V18" s="17"/>
      <c r="W18" s="18"/>
      <c r="X18" s="45"/>
      <c r="Y18" s="45"/>
      <c r="Z18" s="45"/>
      <c r="AA18" s="45"/>
    </row>
    <row r="19" ht="18.0" customHeight="1">
      <c r="A19" s="45"/>
      <c r="B19" s="161" t="s">
        <v>44</v>
      </c>
      <c r="C19" s="162"/>
      <c r="D19" s="162"/>
      <c r="E19" s="163">
        <f>SUM(G12,G15)*0.25+SUM(G13,G16)*0.43</f>
        <v>101.2478</v>
      </c>
      <c r="F19" s="17"/>
      <c r="G19" s="18"/>
      <c r="H19" s="164"/>
      <c r="I19" s="165">
        <v>0.0</v>
      </c>
      <c r="J19" s="17"/>
      <c r="K19" s="18"/>
      <c r="L19" s="164"/>
      <c r="M19" s="163">
        <v>0.0</v>
      </c>
      <c r="N19" s="17"/>
      <c r="O19" s="18"/>
      <c r="P19" s="164"/>
      <c r="Q19" s="165">
        <v>0.0</v>
      </c>
      <c r="R19" s="17"/>
      <c r="S19" s="18"/>
      <c r="T19" s="45"/>
      <c r="U19" s="163">
        <v>0.0</v>
      </c>
      <c r="V19" s="17"/>
      <c r="W19" s="18"/>
      <c r="X19" s="45"/>
      <c r="Y19" s="45"/>
      <c r="Z19" s="45"/>
      <c r="AA19" s="45"/>
    </row>
    <row r="20" ht="18.0" customHeight="1">
      <c r="A20" s="45"/>
      <c r="B20" s="161" t="s">
        <v>45</v>
      </c>
      <c r="C20" s="162"/>
      <c r="D20" s="162"/>
      <c r="E20" s="166">
        <f>SUM(E18,E19)*12</f>
        <v>2850.12</v>
      </c>
      <c r="F20" s="17"/>
      <c r="G20" s="18"/>
      <c r="H20" s="164"/>
      <c r="I20" s="167">
        <f>I18*12</f>
        <v>4639.44</v>
      </c>
      <c r="J20" s="17"/>
      <c r="K20" s="18"/>
      <c r="L20" s="164"/>
      <c r="M20" s="166">
        <f>M18*12</f>
        <v>6422.808</v>
      </c>
      <c r="N20" s="17"/>
      <c r="O20" s="18"/>
      <c r="P20" s="164"/>
      <c r="Q20" s="167">
        <f>Q18*12</f>
        <v>7056.408</v>
      </c>
      <c r="R20" s="17"/>
      <c r="S20" s="18"/>
      <c r="T20" s="45"/>
      <c r="U20" s="166">
        <f>U18*12</f>
        <v>7137.408</v>
      </c>
      <c r="V20" s="17"/>
      <c r="W20" s="18"/>
      <c r="X20" s="45"/>
      <c r="Y20" s="45"/>
      <c r="Z20" s="45"/>
      <c r="AA20" s="45"/>
    </row>
    <row r="21" ht="18.0" customHeight="1">
      <c r="A21" s="45"/>
      <c r="B21" s="168" t="s">
        <v>46</v>
      </c>
      <c r="C21" s="169"/>
      <c r="D21" s="169"/>
      <c r="E21" s="170"/>
      <c r="F21" s="170"/>
      <c r="G21" s="171"/>
      <c r="H21" s="172"/>
      <c r="I21" s="173"/>
      <c r="J21" s="173"/>
      <c r="K21" s="173"/>
      <c r="L21" s="172"/>
      <c r="M21" s="173"/>
      <c r="N21" s="173"/>
      <c r="O21" s="45"/>
      <c r="P21" s="172"/>
      <c r="Q21" s="173"/>
      <c r="R21" s="173"/>
      <c r="S21" s="174"/>
      <c r="T21" s="45"/>
      <c r="U21" s="45"/>
      <c r="V21" s="45"/>
      <c r="W21" s="45"/>
      <c r="X21" s="45"/>
      <c r="Y21" s="45"/>
      <c r="Z21" s="45"/>
      <c r="AA21" s="45"/>
    </row>
    <row r="22" ht="18.0" customHeight="1">
      <c r="A22" s="45"/>
      <c r="B22" s="175"/>
      <c r="C22" s="169"/>
      <c r="D22" s="169"/>
      <c r="E22" s="170"/>
      <c r="F22" s="170"/>
      <c r="G22" s="171"/>
      <c r="H22" s="172"/>
      <c r="I22" s="173"/>
      <c r="J22" s="173"/>
      <c r="K22" s="173"/>
      <c r="L22" s="172"/>
      <c r="M22" s="173"/>
      <c r="N22" s="173"/>
      <c r="O22" s="45"/>
      <c r="P22" s="172"/>
      <c r="Q22" s="173"/>
      <c r="R22" s="173"/>
      <c r="S22" s="174"/>
      <c r="T22" s="45"/>
      <c r="U22" s="45"/>
      <c r="V22" s="45"/>
      <c r="W22" s="45"/>
      <c r="X22" s="45"/>
      <c r="Y22" s="45"/>
      <c r="Z22" s="45"/>
      <c r="AA22" s="45"/>
    </row>
    <row r="23" ht="18.0" customHeight="1">
      <c r="A23" s="45"/>
      <c r="B23" s="175" t="s">
        <v>47</v>
      </c>
      <c r="C23" s="169"/>
      <c r="D23" s="169"/>
      <c r="E23" s="170"/>
      <c r="F23" s="170"/>
      <c r="G23" s="171"/>
      <c r="H23" s="172"/>
      <c r="I23" s="173"/>
      <c r="J23" s="173"/>
      <c r="K23" s="173"/>
      <c r="L23" s="172"/>
      <c r="M23" s="173"/>
      <c r="N23" s="173"/>
      <c r="O23" s="45"/>
      <c r="P23" s="172"/>
      <c r="Q23" s="173"/>
      <c r="R23" s="173"/>
      <c r="S23" s="174"/>
      <c r="T23" s="45"/>
      <c r="U23" s="45"/>
      <c r="V23" s="45"/>
      <c r="W23" s="45"/>
      <c r="X23" s="45"/>
      <c r="Y23" s="45"/>
      <c r="Z23" s="45"/>
      <c r="AA23" s="45"/>
    </row>
    <row r="24" ht="18.0" customHeight="1">
      <c r="A24" s="45"/>
      <c r="B24" s="71" t="s">
        <v>48</v>
      </c>
      <c r="C24" s="71"/>
      <c r="D24" s="71"/>
      <c r="E24" s="71"/>
      <c r="F24" s="71"/>
      <c r="G24" s="71"/>
      <c r="H24" s="176"/>
      <c r="I24" s="177"/>
      <c r="J24" s="45"/>
      <c r="K24" s="174"/>
      <c r="L24" s="176"/>
      <c r="M24" s="177"/>
      <c r="N24" s="45"/>
      <c r="O24" s="174"/>
      <c r="P24" s="176"/>
      <c r="Q24" s="177"/>
      <c r="R24" s="45"/>
      <c r="S24" s="174"/>
      <c r="T24" s="45"/>
      <c r="U24" s="45"/>
      <c r="V24" s="45"/>
      <c r="W24" s="45"/>
      <c r="X24" s="45"/>
      <c r="Y24" s="45"/>
      <c r="Z24" s="45"/>
      <c r="AA24" s="45"/>
    </row>
    <row r="25" ht="18.0" customHeight="1">
      <c r="A25" s="45"/>
      <c r="B25" s="71" t="s">
        <v>49</v>
      </c>
      <c r="C25" s="71"/>
      <c r="D25" s="71"/>
      <c r="E25" s="71"/>
      <c r="F25" s="71"/>
      <c r="G25" s="71"/>
      <c r="H25" s="45"/>
      <c r="I25" s="45"/>
      <c r="J25" s="45"/>
      <c r="K25" s="45"/>
      <c r="L25" s="45"/>
      <c r="M25" s="45"/>
      <c r="N25" s="45"/>
      <c r="O25" s="45"/>
      <c r="P25" s="45"/>
      <c r="Q25" s="45"/>
      <c r="R25" s="45"/>
      <c r="S25" s="45"/>
      <c r="T25" s="45"/>
      <c r="U25" s="45"/>
      <c r="V25" s="45"/>
      <c r="W25" s="45"/>
      <c r="X25" s="45"/>
      <c r="Y25" s="45"/>
      <c r="Z25" s="45"/>
      <c r="AA25" s="45"/>
    </row>
    <row r="26" ht="18.0" customHeight="1">
      <c r="A26" s="178"/>
      <c r="B26" s="71" t="s">
        <v>50</v>
      </c>
      <c r="C26" s="71"/>
      <c r="D26" s="71"/>
      <c r="E26" s="71"/>
      <c r="F26" s="71"/>
      <c r="G26" s="71"/>
      <c r="H26" s="178"/>
      <c r="I26" s="178"/>
      <c r="J26" s="178"/>
      <c r="K26" s="178"/>
      <c r="L26" s="178"/>
      <c r="M26" s="178"/>
      <c r="N26" s="178"/>
      <c r="O26" s="178"/>
      <c r="P26" s="178"/>
      <c r="Q26" s="178"/>
      <c r="R26" s="178"/>
      <c r="S26" s="178"/>
      <c r="T26" s="178"/>
      <c r="U26" s="179"/>
      <c r="V26" s="178"/>
      <c r="W26" s="178"/>
      <c r="X26" s="178"/>
      <c r="Y26" s="178"/>
      <c r="Z26" s="178"/>
      <c r="AA26" s="178"/>
    </row>
    <row r="27" ht="15.0" customHeight="1">
      <c r="A27" s="45"/>
      <c r="B27" s="180" t="s">
        <v>51</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row>
    <row r="28" ht="15.0" customHeight="1">
      <c r="A28" s="45"/>
      <c r="B28" s="180" t="s">
        <v>52</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row>
    <row r="29" ht="12.0"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row>
    <row r="30" ht="15.0" customHeight="1">
      <c r="A30" s="45"/>
      <c r="B30" s="181" t="s">
        <v>53</v>
      </c>
      <c r="C30" s="181" t="s">
        <v>54</v>
      </c>
      <c r="D30" s="182" t="s">
        <v>55</v>
      </c>
      <c r="E30" s="183" t="s">
        <v>56</v>
      </c>
      <c r="F30" s="184" t="s">
        <v>24</v>
      </c>
      <c r="G30" s="184" t="s">
        <v>8</v>
      </c>
      <c r="H30" s="45"/>
      <c r="I30" s="45"/>
      <c r="J30" s="45"/>
      <c r="K30" s="45"/>
      <c r="L30" s="45"/>
      <c r="M30" s="45"/>
      <c r="N30" s="45"/>
      <c r="O30" s="45"/>
      <c r="P30" s="45"/>
      <c r="Q30" s="45"/>
      <c r="R30" s="45"/>
      <c r="S30" s="45"/>
      <c r="T30" s="45"/>
      <c r="U30" s="45"/>
      <c r="V30" s="45"/>
      <c r="W30" s="45"/>
      <c r="X30" s="45"/>
      <c r="Y30" s="45"/>
      <c r="Z30" s="45"/>
      <c r="AA30" s="45"/>
    </row>
    <row r="31">
      <c r="A31" s="45"/>
      <c r="B31" s="185" t="s">
        <v>57</v>
      </c>
      <c r="C31" s="186" t="s">
        <v>58</v>
      </c>
      <c r="D31" s="187">
        <v>0.09</v>
      </c>
      <c r="E31" s="188" t="s">
        <v>59</v>
      </c>
      <c r="F31" s="189">
        <f>F12*0.25</f>
        <v>21.1325</v>
      </c>
      <c r="G31" s="189">
        <f>F13*0.43</f>
        <v>63.6959</v>
      </c>
      <c r="H31" s="45"/>
      <c r="I31" s="45"/>
      <c r="J31" s="45"/>
      <c r="K31" s="45"/>
      <c r="L31" s="45"/>
      <c r="M31" s="45"/>
      <c r="N31" s="45"/>
      <c r="O31" s="45"/>
      <c r="P31" s="45"/>
      <c r="Q31" s="45"/>
      <c r="R31" s="45"/>
      <c r="S31" s="45"/>
      <c r="T31" s="45"/>
      <c r="U31" s="45"/>
      <c r="V31" s="45"/>
      <c r="W31" s="45"/>
      <c r="X31" s="45"/>
      <c r="Y31" s="45"/>
      <c r="Z31" s="45"/>
      <c r="AA31" s="45"/>
    </row>
    <row r="32">
      <c r="A32" s="45"/>
      <c r="B32" s="185" t="s">
        <v>57</v>
      </c>
      <c r="C32" s="186" t="s">
        <v>60</v>
      </c>
      <c r="D32" s="187">
        <v>0.08</v>
      </c>
      <c r="E32" s="188" t="s">
        <v>61</v>
      </c>
      <c r="F32" s="189">
        <f>F15*0.25</f>
        <v>10.6325</v>
      </c>
      <c r="G32" s="189">
        <f>F16*0.43</f>
        <v>37.5519</v>
      </c>
      <c r="H32" s="45"/>
      <c r="I32" s="45"/>
      <c r="J32" s="188"/>
      <c r="K32" s="45"/>
      <c r="L32" s="45"/>
      <c r="M32" s="45"/>
      <c r="N32" s="45"/>
      <c r="O32" s="45"/>
      <c r="P32" s="45"/>
      <c r="Q32" s="45"/>
      <c r="R32" s="45"/>
      <c r="S32" s="45"/>
      <c r="T32" s="45"/>
      <c r="U32" s="45"/>
      <c r="V32" s="45"/>
      <c r="W32" s="45"/>
      <c r="X32" s="45"/>
      <c r="Y32" s="45"/>
      <c r="Z32" s="45"/>
      <c r="AA32" s="45"/>
    </row>
    <row r="33">
      <c r="A33" s="45"/>
      <c r="B33" s="185" t="s">
        <v>62</v>
      </c>
      <c r="C33" s="186" t="s">
        <v>63</v>
      </c>
      <c r="D33" s="187">
        <v>0.07</v>
      </c>
      <c r="E33" s="45"/>
      <c r="F33" s="45"/>
      <c r="G33" s="45"/>
      <c r="H33" s="45"/>
      <c r="I33" s="45"/>
      <c r="J33" s="188"/>
      <c r="K33" s="45"/>
      <c r="L33" s="45"/>
      <c r="M33" s="45"/>
      <c r="N33" s="45"/>
      <c r="O33" s="45"/>
      <c r="P33" s="45"/>
      <c r="Q33" s="45"/>
      <c r="R33" s="45"/>
      <c r="S33" s="45"/>
      <c r="T33" s="45"/>
      <c r="U33" s="45"/>
      <c r="V33" s="45"/>
      <c r="W33" s="45"/>
      <c r="X33" s="45"/>
      <c r="Y33" s="45"/>
      <c r="Z33" s="45"/>
      <c r="AA33" s="45"/>
    </row>
    <row r="34">
      <c r="A34" s="45"/>
      <c r="B34" s="190" t="s">
        <v>64</v>
      </c>
      <c r="C34" s="191" t="s">
        <v>65</v>
      </c>
      <c r="D34" s="192">
        <v>0.0</v>
      </c>
      <c r="E34" s="183" t="s">
        <v>66</v>
      </c>
      <c r="F34" s="184" t="s">
        <v>24</v>
      </c>
      <c r="G34" s="184" t="s">
        <v>8</v>
      </c>
      <c r="H34" s="45"/>
      <c r="I34" s="45"/>
      <c r="J34" s="188"/>
      <c r="K34" s="45"/>
      <c r="L34" s="45"/>
      <c r="M34" s="45"/>
      <c r="N34" s="45"/>
      <c r="O34" s="45"/>
      <c r="P34" s="45"/>
      <c r="Q34" s="45"/>
      <c r="R34" s="45"/>
      <c r="S34" s="45"/>
      <c r="T34" s="45"/>
      <c r="U34" s="45"/>
      <c r="V34" s="45"/>
      <c r="W34" s="45"/>
      <c r="X34" s="45"/>
      <c r="Y34" s="45"/>
      <c r="Z34" s="45"/>
      <c r="AA34" s="45"/>
    </row>
    <row r="35" ht="13.5" customHeight="1">
      <c r="A35" s="45"/>
      <c r="E35" s="188" t="s">
        <v>59</v>
      </c>
      <c r="F35" s="189">
        <f>F12*0.75</f>
        <v>63.3975</v>
      </c>
      <c r="G35" s="189">
        <f>F13*0.57</f>
        <v>84.4341</v>
      </c>
      <c r="H35" s="45"/>
      <c r="I35" s="45"/>
      <c r="J35" s="188"/>
      <c r="K35" s="45"/>
      <c r="L35" s="45"/>
      <c r="M35" s="45"/>
      <c r="N35" s="45"/>
      <c r="O35" s="45"/>
      <c r="P35" s="45"/>
      <c r="Q35" s="45"/>
      <c r="R35" s="45"/>
      <c r="S35" s="45"/>
      <c r="T35" s="45"/>
      <c r="U35" s="45"/>
      <c r="V35" s="45"/>
      <c r="W35" s="45"/>
      <c r="X35" s="45"/>
      <c r="Y35" s="45"/>
      <c r="Z35" s="45"/>
      <c r="AA35" s="45"/>
    </row>
    <row r="36" ht="15.0" customHeight="1">
      <c r="A36" s="45"/>
      <c r="B36" s="45"/>
      <c r="C36" s="45"/>
      <c r="D36" s="45"/>
      <c r="E36" s="188" t="s">
        <v>61</v>
      </c>
      <c r="F36" s="189">
        <f>F15*0.75</f>
        <v>31.8975</v>
      </c>
      <c r="G36" s="189">
        <f>F16*0.57</f>
        <v>49.7781</v>
      </c>
      <c r="H36" s="45"/>
      <c r="I36" s="45"/>
      <c r="J36" s="45"/>
      <c r="K36" s="45"/>
      <c r="L36" s="45"/>
      <c r="M36" s="45"/>
      <c r="N36" s="45"/>
      <c r="O36" s="45"/>
      <c r="P36" s="45"/>
      <c r="Q36" s="45"/>
      <c r="R36" s="45"/>
      <c r="S36" s="45"/>
      <c r="T36" s="45"/>
      <c r="U36" s="45"/>
      <c r="V36" s="45"/>
      <c r="W36" s="45"/>
      <c r="X36" s="45"/>
      <c r="Y36" s="45"/>
      <c r="Z36" s="45"/>
      <c r="AA36" s="45"/>
    </row>
    <row r="37" ht="13.5" customHeight="1">
      <c r="A37" s="45"/>
      <c r="B37" s="45"/>
      <c r="C37" s="45"/>
      <c r="D37" s="45"/>
      <c r="E37" s="45"/>
      <c r="F37" s="45"/>
      <c r="G37" s="45"/>
      <c r="H37" s="45"/>
      <c r="I37" s="45"/>
      <c r="J37" s="188"/>
      <c r="K37" s="45"/>
      <c r="L37" s="45"/>
      <c r="M37" s="45"/>
      <c r="N37" s="45"/>
      <c r="O37" s="45"/>
      <c r="P37" s="45"/>
      <c r="Q37" s="45"/>
      <c r="R37" s="45"/>
      <c r="S37" s="45"/>
      <c r="T37" s="45"/>
      <c r="U37" s="45"/>
      <c r="V37" s="45"/>
      <c r="W37" s="45"/>
      <c r="X37" s="45"/>
      <c r="Y37" s="45"/>
      <c r="Z37" s="45"/>
      <c r="AA37" s="45"/>
    </row>
    <row r="38" ht="13.5" customHeight="1">
      <c r="A38" s="45"/>
      <c r="B38" s="188"/>
      <c r="C38" s="45"/>
      <c r="D38" s="45"/>
      <c r="E38" s="45"/>
      <c r="F38" s="45"/>
      <c r="G38" s="45"/>
      <c r="H38" s="45"/>
      <c r="I38" s="45"/>
      <c r="J38" s="188"/>
      <c r="K38" s="45"/>
      <c r="L38" s="45"/>
      <c r="M38" s="45"/>
      <c r="N38" s="45"/>
      <c r="O38" s="45"/>
      <c r="P38" s="45"/>
      <c r="Q38" s="45"/>
      <c r="R38" s="45"/>
      <c r="S38" s="45"/>
      <c r="T38" s="45"/>
      <c r="U38" s="45"/>
      <c r="V38" s="45"/>
      <c r="W38" s="45"/>
      <c r="X38" s="45"/>
      <c r="Y38" s="45"/>
      <c r="Z38" s="45"/>
      <c r="AA38" s="45"/>
    </row>
    <row r="39" ht="13.5" customHeight="1">
      <c r="A39" s="45"/>
      <c r="B39" s="188"/>
      <c r="C39" s="45"/>
      <c r="D39" s="45"/>
      <c r="E39" s="45"/>
      <c r="F39" s="45"/>
      <c r="G39" s="45"/>
      <c r="H39" s="45"/>
      <c r="I39" s="45"/>
      <c r="J39" s="188"/>
      <c r="K39" s="45"/>
      <c r="L39" s="45"/>
      <c r="M39" s="45"/>
      <c r="N39" s="45"/>
      <c r="O39" s="45"/>
      <c r="P39" s="45"/>
      <c r="Q39" s="45"/>
      <c r="R39" s="45"/>
      <c r="S39" s="45"/>
      <c r="T39" s="45"/>
      <c r="U39" s="45"/>
      <c r="V39" s="45"/>
      <c r="W39" s="45"/>
      <c r="X39" s="45"/>
      <c r="Y39" s="45"/>
      <c r="Z39" s="45"/>
      <c r="AA39" s="45"/>
    </row>
    <row r="40" ht="13.5" customHeight="1">
      <c r="A40" s="45"/>
      <c r="B40" s="188"/>
      <c r="C40" s="45"/>
      <c r="D40" s="45"/>
      <c r="E40" s="45"/>
      <c r="F40" s="45"/>
      <c r="G40" s="45"/>
      <c r="H40" s="45"/>
      <c r="I40" s="45"/>
      <c r="J40" s="188"/>
      <c r="K40" s="45"/>
      <c r="L40" s="45"/>
      <c r="M40" s="45"/>
      <c r="N40" s="45"/>
      <c r="O40" s="45"/>
      <c r="P40" s="45"/>
      <c r="Q40" s="45"/>
      <c r="R40" s="45"/>
      <c r="S40" s="45"/>
      <c r="T40" s="45"/>
      <c r="U40" s="45"/>
      <c r="V40" s="45"/>
      <c r="W40" s="45"/>
      <c r="X40" s="45"/>
      <c r="Y40" s="45"/>
      <c r="Z40" s="45"/>
      <c r="AA40" s="45"/>
    </row>
    <row r="41" ht="13.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row r="42" ht="13.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row>
    <row r="43" ht="13.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row>
    <row r="44" ht="13.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row>
    <row r="45" ht="13.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row>
    <row r="46" ht="13.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row>
    <row r="47" ht="13.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row>
    <row r="48" ht="13.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row>
    <row r="49" ht="13.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row>
    <row r="50" ht="13.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row>
    <row r="51" ht="13.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row>
    <row r="52" ht="13.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row>
    <row r="53" ht="13.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row>
    <row r="54" ht="13.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row>
    <row r="55" ht="13.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row>
    <row r="56" ht="13.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row>
    <row r="57" ht="13.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row>
    <row r="58" ht="13.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row>
    <row r="59" ht="13.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row>
    <row r="60" ht="13.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row>
    <row r="61" ht="13.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row>
    <row r="62" ht="13.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row>
    <row r="63" ht="13.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row>
    <row r="64" ht="13.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row>
    <row r="65" ht="13.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row>
    <row r="66" ht="13.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row>
    <row r="67" ht="13.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row>
    <row r="68" ht="13.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row>
    <row r="69" ht="13.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row>
    <row r="70" ht="13.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row>
    <row r="71" ht="13.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row>
    <row r="72" ht="13.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row>
    <row r="73" ht="13.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row>
    <row r="74" ht="13.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row>
    <row r="75" ht="13.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row>
    <row r="76" ht="13.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row>
    <row r="77" ht="13.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row>
    <row r="78" ht="13.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row>
    <row r="79" ht="13.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row>
    <row r="80" ht="13.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row>
    <row r="81" ht="13.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row>
    <row r="82" ht="13.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row>
    <row r="83" ht="13.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row>
    <row r="84" ht="13.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row>
    <row r="85" ht="13.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row>
    <row r="86" ht="13.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row>
    <row r="87" ht="13.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row>
    <row r="88" ht="13.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row>
    <row r="89" ht="13.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row>
    <row r="90" ht="13.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row>
    <row r="91" ht="13.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row>
    <row r="92" ht="13.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row>
    <row r="93" ht="13.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row>
    <row r="94" ht="13.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row>
    <row r="95" ht="13.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row>
    <row r="96" ht="13.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row>
    <row r="97" ht="13.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row>
    <row r="98" ht="13.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row>
    <row r="99" ht="13.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row>
    <row r="100" ht="13.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row>
    <row r="101" ht="13.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row>
    <row r="102" ht="13.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row>
    <row r="103" ht="13.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row>
    <row r="104" ht="13.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row>
    <row r="105" ht="13.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row>
    <row r="106" ht="13.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row>
    <row r="107" ht="13.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row>
    <row r="108" ht="13.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row>
    <row r="109" ht="13.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row>
    <row r="110" ht="13.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row>
    <row r="111" ht="13.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row>
    <row r="112" ht="13.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row>
    <row r="113" ht="13.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row>
    <row r="114" ht="13.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row>
    <row r="115" ht="13.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row>
    <row r="116" ht="13.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row>
    <row r="117" ht="13.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row>
    <row r="118" ht="13.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row>
    <row r="119" ht="13.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row>
    <row r="120" ht="13.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row>
    <row r="121" ht="13.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row>
    <row r="122" ht="13.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row>
    <row r="123" ht="13.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row>
    <row r="124" ht="13.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row>
    <row r="125" ht="13.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row>
    <row r="126" ht="13.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row>
    <row r="127" ht="13.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row>
    <row r="128" ht="13.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row>
    <row r="129" ht="13.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row>
    <row r="130" ht="13.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row>
    <row r="131" ht="13.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row>
    <row r="132" ht="13.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row>
    <row r="133" ht="13.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row>
    <row r="134" ht="13.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row>
    <row r="135" ht="13.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row>
    <row r="136" ht="13.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row>
    <row r="137" ht="13.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row>
    <row r="138" ht="13.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row>
    <row r="139" ht="13.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row>
    <row r="140" ht="13.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row>
    <row r="141" ht="13.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row>
    <row r="142" ht="13.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row>
    <row r="143" ht="13.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row>
    <row r="144" ht="13.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row>
    <row r="145" ht="13.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row>
    <row r="146" ht="13.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row>
    <row r="147" ht="13.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row>
    <row r="148" ht="13.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row>
    <row r="149" ht="13.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row>
    <row r="150" ht="13.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row>
    <row r="151" ht="13.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row>
    <row r="152" ht="13.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row>
    <row r="153" ht="13.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row>
    <row r="154" ht="13.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row>
    <row r="155" ht="13.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row>
    <row r="156" ht="13.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row>
    <row r="157" ht="13.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row>
    <row r="158" ht="13.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row>
    <row r="159" ht="13.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row>
    <row r="160" ht="13.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row>
    <row r="161" ht="13.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row>
    <row r="162" ht="13.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row>
    <row r="163" ht="13.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row>
    <row r="164" ht="13.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row>
    <row r="165" ht="13.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row>
    <row r="166" ht="13.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row>
    <row r="167" ht="13.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row>
    <row r="168" ht="13.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row>
    <row r="169" ht="13.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row>
    <row r="170" ht="13.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row>
    <row r="171" ht="13.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row>
    <row r="172" ht="13.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row>
    <row r="173" ht="13.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row>
    <row r="174" ht="13.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row>
    <row r="175" ht="13.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row>
    <row r="176" ht="13.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row>
    <row r="177" ht="13.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row>
    <row r="178" ht="13.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row>
    <row r="179" ht="13.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row>
    <row r="180" ht="13.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row>
    <row r="181" ht="13.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row>
    <row r="182" ht="13.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row>
    <row r="183" ht="13.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row>
    <row r="184" ht="13.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row>
    <row r="185" ht="13.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row>
    <row r="186" ht="13.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row>
    <row r="187" ht="13.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row>
    <row r="188" ht="13.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row>
    <row r="189" ht="13.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row>
    <row r="190" ht="13.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row>
    <row r="191" ht="13.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row>
    <row r="192" ht="13.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row>
    <row r="193" ht="13.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row>
    <row r="194" ht="13.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row>
    <row r="195" ht="13.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row>
    <row r="196" ht="13.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row>
    <row r="197" ht="13.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row>
    <row r="198" ht="13.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row>
    <row r="199" ht="13.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row>
    <row r="200" ht="13.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row>
    <row r="201" ht="13.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row>
    <row r="202" ht="13.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row>
    <row r="203" ht="13.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row>
    <row r="204" ht="13.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row>
    <row r="205" ht="13.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row>
    <row r="206" ht="13.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row>
    <row r="207" ht="13.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row>
    <row r="208" ht="13.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row>
    <row r="209" ht="13.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row>
    <row r="210" ht="13.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row>
    <row r="211" ht="13.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row>
    <row r="212" ht="13.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row>
    <row r="213" ht="13.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row>
    <row r="214" ht="13.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row>
    <row r="215" ht="13.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row>
    <row r="216" ht="13.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row>
    <row r="217" ht="13.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row>
    <row r="218" ht="13.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row>
    <row r="219" ht="13.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row>
    <row r="220" ht="13.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row>
    <row r="221" ht="13.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row>
    <row r="222" ht="13.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row>
    <row r="223" ht="13.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row>
    <row r="224" ht="13.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row>
    <row r="225" ht="13.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row>
    <row r="226" ht="13.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row>
    <row r="227" ht="13.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row>
    <row r="228" ht="13.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row>
    <row r="229" ht="13.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row>
    <row r="230" ht="13.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row>
    <row r="231" ht="13.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row>
    <row r="232" ht="13.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row>
    <row r="233" ht="13.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row>
    <row r="234" ht="13.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34">
    <mergeCell ref="B1:S1"/>
    <mergeCell ref="B2:W2"/>
    <mergeCell ref="B4:B5"/>
    <mergeCell ref="I4:K4"/>
    <mergeCell ref="M4:O4"/>
    <mergeCell ref="Q4:S4"/>
    <mergeCell ref="U4:W4"/>
    <mergeCell ref="E4:G4"/>
    <mergeCell ref="E8:G10"/>
    <mergeCell ref="E11:G11"/>
    <mergeCell ref="I11:K11"/>
    <mergeCell ref="M11:O11"/>
    <mergeCell ref="Q11:S11"/>
    <mergeCell ref="U11:W11"/>
    <mergeCell ref="M18:O18"/>
    <mergeCell ref="Q18:S18"/>
    <mergeCell ref="M19:O19"/>
    <mergeCell ref="Q19:S19"/>
    <mergeCell ref="U19:W19"/>
    <mergeCell ref="M20:O20"/>
    <mergeCell ref="Q20:S20"/>
    <mergeCell ref="U20:W20"/>
    <mergeCell ref="E18:G18"/>
    <mergeCell ref="E19:G19"/>
    <mergeCell ref="I19:K19"/>
    <mergeCell ref="E20:G20"/>
    <mergeCell ref="I20:K20"/>
    <mergeCell ref="E14:G14"/>
    <mergeCell ref="I14:K14"/>
    <mergeCell ref="M14:O14"/>
    <mergeCell ref="Q14:S14"/>
    <mergeCell ref="U14:W14"/>
    <mergeCell ref="I18:K18"/>
    <mergeCell ref="U18:W18"/>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2D050"/>
    <pageSetUpPr fitToPage="1"/>
  </sheetPr>
  <sheetViews>
    <sheetView showGridLines="0" workbookViewId="0"/>
  </sheetViews>
  <sheetFormatPr customHeight="1" defaultColWidth="14.43" defaultRowHeight="15.0"/>
  <cols>
    <col customWidth="1" min="1" max="1" width="8.86"/>
    <col customWidth="1" min="2" max="2" width="2.71"/>
    <col customWidth="1" min="3" max="7" width="21.71"/>
    <col customWidth="1" min="8" max="9" width="2.71"/>
    <col customWidth="1" min="10" max="26" width="8.86"/>
  </cols>
  <sheetData>
    <row r="1">
      <c r="B1" s="193"/>
      <c r="C1" s="193"/>
      <c r="D1" s="193"/>
      <c r="E1" s="193"/>
      <c r="F1" s="193"/>
      <c r="G1" s="193"/>
      <c r="H1" s="193"/>
      <c r="I1" s="193"/>
      <c r="J1" s="193"/>
      <c r="K1" s="193"/>
      <c r="L1" s="193"/>
      <c r="M1" s="193"/>
      <c r="N1" s="193"/>
    </row>
    <row r="2">
      <c r="B2" s="193"/>
      <c r="C2" s="193"/>
      <c r="D2" s="193"/>
      <c r="E2" s="193"/>
      <c r="F2" s="193"/>
      <c r="G2" s="193"/>
      <c r="H2" s="193"/>
      <c r="I2" s="193"/>
      <c r="J2" s="193"/>
      <c r="K2" s="193"/>
      <c r="L2" s="193"/>
      <c r="M2" s="193"/>
      <c r="N2" s="193"/>
    </row>
    <row r="3">
      <c r="B3" s="193"/>
      <c r="C3" s="193"/>
      <c r="D3" s="193"/>
      <c r="E3" s="193"/>
      <c r="F3" s="193"/>
      <c r="G3" s="193"/>
      <c r="H3" s="193"/>
      <c r="I3" s="193"/>
      <c r="J3" s="193"/>
      <c r="K3" s="193"/>
      <c r="L3" s="193"/>
      <c r="M3" s="193"/>
      <c r="N3" s="193"/>
    </row>
    <row r="4" ht="69.0" customHeight="1">
      <c r="B4" s="193"/>
      <c r="C4" s="193"/>
      <c r="D4" s="193"/>
      <c r="E4" s="193"/>
      <c r="F4" s="193"/>
      <c r="G4" s="193"/>
      <c r="H4" s="193"/>
      <c r="I4" s="193"/>
      <c r="J4" s="193"/>
      <c r="K4" s="193"/>
      <c r="L4" s="193"/>
      <c r="M4" s="193"/>
      <c r="N4" s="193"/>
    </row>
    <row r="5" ht="47.25" customHeight="1">
      <c r="B5" s="193"/>
      <c r="C5" s="194" t="s">
        <v>67</v>
      </c>
      <c r="D5" s="195" t="s">
        <v>68</v>
      </c>
      <c r="E5" s="194" t="s">
        <v>69</v>
      </c>
      <c r="F5" s="194" t="s">
        <v>70</v>
      </c>
      <c r="G5" s="194" t="s">
        <v>71</v>
      </c>
      <c r="H5" s="193"/>
      <c r="I5" s="193"/>
      <c r="J5" s="193"/>
      <c r="K5" s="193"/>
      <c r="L5" s="193"/>
      <c r="M5" s="193"/>
      <c r="N5" s="193"/>
    </row>
    <row r="6" ht="21.0" customHeight="1">
      <c r="B6" s="193"/>
      <c r="C6" s="196" t="s">
        <v>12</v>
      </c>
      <c r="D6" s="197" t="s">
        <v>72</v>
      </c>
      <c r="E6" s="17"/>
      <c r="F6" s="17"/>
      <c r="G6" s="18"/>
      <c r="H6" s="193"/>
      <c r="I6" s="193"/>
      <c r="J6" s="193"/>
      <c r="K6" s="193"/>
      <c r="L6" s="193"/>
      <c r="M6" s="193"/>
      <c r="N6" s="193"/>
    </row>
    <row r="7" ht="21.0" customHeight="1">
      <c r="B7" s="193"/>
      <c r="C7" s="196" t="s">
        <v>13</v>
      </c>
      <c r="D7" s="198">
        <v>0.03</v>
      </c>
      <c r="E7" s="199">
        <f>SUM('Employee Data'!$AD:$AD)</f>
        <v>3900</v>
      </c>
      <c r="F7" s="199">
        <f t="shared" ref="F7:F9" si="1">E7*0.85</f>
        <v>3315</v>
      </c>
      <c r="G7" s="199">
        <f t="shared" ref="G7:G9" si="2">E7*0.65</f>
        <v>2535</v>
      </c>
      <c r="H7" s="193"/>
      <c r="I7" s="193"/>
      <c r="J7" s="193"/>
      <c r="K7" s="193"/>
      <c r="L7" s="193"/>
      <c r="M7" s="193"/>
      <c r="N7" s="193"/>
    </row>
    <row r="8" ht="21.0" customHeight="1">
      <c r="B8" s="193"/>
      <c r="C8" s="196" t="s">
        <v>14</v>
      </c>
      <c r="D8" s="198">
        <v>0.04</v>
      </c>
      <c r="E8" s="199">
        <f>SUM('Employee Data'!$AF:$AF)</f>
        <v>5200</v>
      </c>
      <c r="F8" s="199">
        <f t="shared" si="1"/>
        <v>4420</v>
      </c>
      <c r="G8" s="199">
        <f t="shared" si="2"/>
        <v>3380</v>
      </c>
      <c r="H8" s="193"/>
      <c r="I8" s="193"/>
      <c r="J8" s="193"/>
      <c r="K8" s="193"/>
      <c r="L8" s="193"/>
      <c r="M8" s="193"/>
      <c r="N8" s="193"/>
    </row>
    <row r="9" ht="21.0" customHeight="1">
      <c r="B9" s="193"/>
      <c r="C9" s="196" t="s">
        <v>15</v>
      </c>
      <c r="D9" s="198">
        <v>0.05</v>
      </c>
      <c r="E9" s="199">
        <f>SUM('Employee Data'!$AH:$AH)</f>
        <v>6500</v>
      </c>
      <c r="F9" s="199">
        <f t="shared" si="1"/>
        <v>5525</v>
      </c>
      <c r="G9" s="199">
        <f t="shared" si="2"/>
        <v>4225</v>
      </c>
      <c r="H9" s="200"/>
      <c r="I9" s="201"/>
      <c r="J9" s="193"/>
      <c r="K9" s="193"/>
      <c r="L9" s="193"/>
      <c r="M9" s="193"/>
      <c r="N9" s="193"/>
    </row>
    <row r="10">
      <c r="A10" s="193"/>
      <c r="B10" s="193"/>
      <c r="C10" s="202"/>
      <c r="H10" s="193"/>
      <c r="I10" s="193"/>
      <c r="J10" s="193"/>
      <c r="K10" s="193"/>
      <c r="L10" s="193"/>
      <c r="M10" s="193"/>
      <c r="N10" s="193"/>
      <c r="O10" s="193"/>
      <c r="P10" s="193"/>
      <c r="Q10" s="193"/>
      <c r="R10" s="193"/>
      <c r="S10" s="193"/>
      <c r="T10" s="193"/>
      <c r="U10" s="193"/>
      <c r="V10" s="193"/>
      <c r="W10" s="193"/>
      <c r="X10" s="193"/>
      <c r="Y10" s="193"/>
      <c r="Z10" s="193"/>
    </row>
    <row r="11">
      <c r="A11" s="193"/>
      <c r="B11" s="203"/>
      <c r="C11" s="204"/>
      <c r="H11" s="203"/>
      <c r="I11" s="203"/>
      <c r="J11" s="193"/>
      <c r="K11" s="193"/>
      <c r="L11" s="193"/>
      <c r="M11" s="193"/>
      <c r="N11" s="193"/>
      <c r="O11" s="193"/>
      <c r="P11" s="193"/>
      <c r="Q11" s="193"/>
      <c r="R11" s="193"/>
      <c r="S11" s="193"/>
      <c r="T11" s="193"/>
      <c r="U11" s="193"/>
      <c r="V11" s="193"/>
      <c r="W11" s="193"/>
      <c r="X11" s="193"/>
      <c r="Y11" s="193"/>
      <c r="Z11" s="193"/>
    </row>
    <row r="12">
      <c r="A12" s="19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row>
    <row r="13">
      <c r="A13" s="193"/>
      <c r="B13" s="204"/>
      <c r="J13" s="193"/>
      <c r="K13" s="193"/>
      <c r="L13" s="193"/>
      <c r="M13" s="193"/>
      <c r="N13" s="193"/>
      <c r="O13" s="193"/>
      <c r="P13" s="193"/>
      <c r="Q13" s="193"/>
      <c r="R13" s="193"/>
      <c r="S13" s="193"/>
      <c r="T13" s="193"/>
      <c r="U13" s="193"/>
      <c r="V13" s="193"/>
      <c r="W13" s="193"/>
      <c r="X13" s="193"/>
      <c r="Y13" s="193"/>
      <c r="Z13" s="193"/>
    </row>
    <row r="14">
      <c r="A14" s="193"/>
      <c r="B14" s="193"/>
      <c r="C14" s="203"/>
      <c r="D14" s="203"/>
      <c r="E14" s="193"/>
      <c r="F14" s="193"/>
      <c r="G14" s="193"/>
      <c r="H14" s="193"/>
      <c r="I14" s="193"/>
      <c r="J14" s="193"/>
      <c r="K14" s="193"/>
      <c r="L14" s="193"/>
      <c r="M14" s="193"/>
      <c r="N14" s="193"/>
      <c r="O14" s="193"/>
      <c r="P14" s="193"/>
      <c r="Q14" s="193"/>
      <c r="R14" s="193"/>
      <c r="S14" s="193"/>
      <c r="T14" s="193"/>
      <c r="U14" s="193"/>
      <c r="V14" s="193"/>
      <c r="W14" s="193"/>
      <c r="X14" s="193"/>
      <c r="Y14" s="193"/>
      <c r="Z14" s="193"/>
    </row>
    <row r="15">
      <c r="A15" s="193"/>
      <c r="B15" s="193"/>
      <c r="C15" s="203"/>
      <c r="D15" s="203"/>
      <c r="E15" s="193"/>
      <c r="F15" s="193"/>
      <c r="G15" s="193"/>
      <c r="H15" s="193"/>
      <c r="I15" s="193"/>
      <c r="J15" s="193"/>
      <c r="K15" s="193"/>
      <c r="L15" s="193"/>
      <c r="M15" s="193"/>
      <c r="N15" s="193"/>
      <c r="O15" s="193"/>
      <c r="P15" s="193"/>
      <c r="Q15" s="193"/>
      <c r="R15" s="193"/>
      <c r="S15" s="193"/>
      <c r="T15" s="193"/>
      <c r="U15" s="193"/>
      <c r="V15" s="193"/>
      <c r="W15" s="193"/>
      <c r="X15" s="193"/>
      <c r="Y15" s="193"/>
      <c r="Z15" s="193"/>
    </row>
    <row r="16">
      <c r="A16" s="193"/>
      <c r="B16" s="193"/>
      <c r="C16" s="203"/>
      <c r="D16" s="203"/>
      <c r="E16" s="193"/>
      <c r="F16" s="193"/>
      <c r="G16" s="193"/>
      <c r="H16" s="193"/>
      <c r="I16" s="193"/>
      <c r="J16" s="193"/>
      <c r="K16" s="193"/>
      <c r="L16" s="193"/>
      <c r="M16" s="193"/>
      <c r="N16" s="193"/>
      <c r="O16" s="193"/>
      <c r="P16" s="193"/>
      <c r="Q16" s="193"/>
      <c r="R16" s="193"/>
      <c r="S16" s="193"/>
      <c r="T16" s="193"/>
      <c r="U16" s="193"/>
      <c r="V16" s="193"/>
      <c r="W16" s="193"/>
      <c r="X16" s="193"/>
      <c r="Y16" s="193"/>
      <c r="Z16" s="193"/>
    </row>
    <row r="17">
      <c r="B17" s="193"/>
      <c r="C17" s="193"/>
      <c r="D17" s="193"/>
      <c r="E17" s="193"/>
      <c r="F17" s="193"/>
      <c r="G17" s="193"/>
      <c r="H17" s="193"/>
      <c r="I17" s="193"/>
      <c r="J17" s="193"/>
      <c r="K17" s="193"/>
      <c r="L17" s="193"/>
      <c r="M17" s="193"/>
      <c r="N17" s="193"/>
    </row>
    <row r="18">
      <c r="B18" s="193"/>
      <c r="C18" s="193"/>
      <c r="D18" s="193"/>
      <c r="E18" s="193"/>
      <c r="F18" s="193"/>
      <c r="G18" s="193"/>
      <c r="H18" s="193"/>
      <c r="I18" s="193"/>
      <c r="J18" s="193"/>
      <c r="K18" s="193"/>
      <c r="L18" s="193"/>
      <c r="M18" s="193"/>
      <c r="N18" s="193"/>
    </row>
    <row r="19">
      <c r="B19" s="193"/>
      <c r="C19" s="193"/>
      <c r="D19" s="193"/>
      <c r="E19" s="193"/>
      <c r="F19" s="193"/>
      <c r="G19" s="193"/>
      <c r="H19" s="193"/>
      <c r="I19" s="193"/>
      <c r="J19" s="193"/>
      <c r="K19" s="193"/>
      <c r="L19" s="193"/>
      <c r="M19" s="193"/>
      <c r="N19" s="193"/>
    </row>
    <row r="20">
      <c r="B20" s="193"/>
      <c r="C20" s="193"/>
      <c r="D20" s="193"/>
      <c r="E20" s="193"/>
      <c r="F20" s="193"/>
      <c r="G20" s="193"/>
      <c r="H20" s="193"/>
      <c r="I20" s="193"/>
      <c r="J20" s="193"/>
      <c r="K20" s="193"/>
      <c r="L20" s="193"/>
      <c r="M20" s="193"/>
      <c r="N20" s="193"/>
    </row>
    <row r="21" ht="15.75" customHeight="1">
      <c r="B21" s="193"/>
      <c r="C21" s="193"/>
      <c r="D21" s="193"/>
      <c r="E21" s="193"/>
      <c r="F21" s="193"/>
      <c r="G21" s="193"/>
      <c r="H21" s="193"/>
      <c r="I21" s="193"/>
      <c r="J21" s="193"/>
      <c r="K21" s="193"/>
      <c r="L21" s="193"/>
      <c r="M21" s="193"/>
      <c r="N21" s="193"/>
    </row>
    <row r="22" ht="15.75" customHeight="1">
      <c r="B22" s="193"/>
      <c r="C22" s="193"/>
      <c r="D22" s="193"/>
      <c r="E22" s="193"/>
      <c r="F22" s="193"/>
      <c r="G22" s="193"/>
      <c r="H22" s="193"/>
      <c r="I22" s="193"/>
      <c r="J22" s="193"/>
      <c r="K22" s="193"/>
      <c r="L22" s="193"/>
      <c r="M22" s="193"/>
      <c r="N22" s="193"/>
    </row>
    <row r="23" ht="15.75" customHeight="1">
      <c r="B23" s="193"/>
      <c r="C23" s="193"/>
      <c r="D23" s="193"/>
      <c r="E23" s="193"/>
      <c r="F23" s="193"/>
      <c r="G23" s="193"/>
      <c r="H23" s="193"/>
      <c r="I23" s="193"/>
      <c r="J23" s="193"/>
      <c r="K23" s="193"/>
      <c r="L23" s="193"/>
      <c r="M23" s="193"/>
      <c r="N23" s="193"/>
    </row>
    <row r="24" ht="15.75" customHeight="1">
      <c r="B24" s="193"/>
      <c r="C24" s="193"/>
      <c r="D24" s="193"/>
      <c r="E24" s="193"/>
      <c r="F24" s="193"/>
      <c r="G24" s="193"/>
      <c r="H24" s="193"/>
      <c r="I24" s="193"/>
      <c r="J24" s="193"/>
      <c r="K24" s="193"/>
      <c r="L24" s="193"/>
      <c r="M24" s="193"/>
      <c r="N24" s="193"/>
    </row>
    <row r="25" ht="15.75" customHeight="1">
      <c r="B25" s="193"/>
      <c r="C25" s="193"/>
      <c r="D25" s="193"/>
      <c r="E25" s="193"/>
      <c r="F25" s="193"/>
      <c r="G25" s="193"/>
      <c r="H25" s="193"/>
      <c r="I25" s="193"/>
      <c r="J25" s="193"/>
      <c r="K25" s="193"/>
      <c r="L25" s="193"/>
      <c r="M25" s="193"/>
      <c r="N25" s="193"/>
    </row>
    <row r="26" ht="15.75" customHeight="1">
      <c r="B26" s="193"/>
      <c r="C26" s="193"/>
      <c r="D26" s="193"/>
      <c r="E26" s="193"/>
      <c r="F26" s="193"/>
      <c r="G26" s="193"/>
      <c r="H26" s="193"/>
      <c r="I26" s="193"/>
      <c r="J26" s="193"/>
      <c r="K26" s="193"/>
      <c r="L26" s="193"/>
      <c r="M26" s="193"/>
      <c r="N26" s="193"/>
    </row>
    <row r="27" ht="15.75" customHeight="1">
      <c r="B27" s="193"/>
      <c r="C27" s="193"/>
      <c r="D27" s="193"/>
      <c r="E27" s="193"/>
      <c r="F27" s="193"/>
      <c r="G27" s="193"/>
      <c r="H27" s="193"/>
      <c r="I27" s="193"/>
      <c r="J27" s="193"/>
      <c r="K27" s="193"/>
      <c r="L27" s="193"/>
      <c r="M27" s="193"/>
      <c r="N27" s="193"/>
    </row>
    <row r="28" ht="15.75" customHeight="1">
      <c r="B28" s="193"/>
      <c r="C28" s="193"/>
      <c r="D28" s="193"/>
      <c r="E28" s="193"/>
      <c r="F28" s="193"/>
      <c r="G28" s="193"/>
      <c r="H28" s="193"/>
      <c r="I28" s="193"/>
      <c r="J28" s="193"/>
      <c r="K28" s="193"/>
      <c r="L28" s="193"/>
      <c r="M28" s="193"/>
      <c r="N28" s="193"/>
    </row>
    <row r="29" ht="15.75" customHeight="1">
      <c r="B29" s="193"/>
      <c r="C29" s="193"/>
      <c r="D29" s="193"/>
      <c r="E29" s="193"/>
      <c r="F29" s="193"/>
      <c r="G29" s="193"/>
      <c r="H29" s="193"/>
      <c r="I29" s="193"/>
      <c r="J29" s="193"/>
      <c r="K29" s="193"/>
      <c r="L29" s="193"/>
      <c r="M29" s="193"/>
      <c r="N29" s="193"/>
    </row>
    <row r="30" ht="15.75" customHeight="1">
      <c r="B30" s="193"/>
      <c r="C30" s="193"/>
      <c r="D30" s="193"/>
      <c r="E30" s="193"/>
      <c r="F30" s="193"/>
      <c r="G30" s="193"/>
      <c r="H30" s="193"/>
      <c r="I30" s="193"/>
      <c r="J30" s="193"/>
      <c r="K30" s="193"/>
      <c r="L30" s="193"/>
      <c r="M30" s="193"/>
      <c r="N30" s="193"/>
    </row>
    <row r="31" ht="15.75" customHeight="1">
      <c r="B31" s="193"/>
      <c r="C31" s="193"/>
      <c r="D31" s="193"/>
      <c r="E31" s="193"/>
      <c r="F31" s="193"/>
      <c r="G31" s="193"/>
      <c r="H31" s="193"/>
      <c r="I31" s="193"/>
      <c r="J31" s="193"/>
      <c r="K31" s="193"/>
      <c r="L31" s="193"/>
      <c r="M31" s="193"/>
      <c r="N31" s="193"/>
    </row>
    <row r="32" ht="15.75" customHeight="1">
      <c r="B32" s="193"/>
      <c r="C32" s="193"/>
      <c r="D32" s="193"/>
      <c r="E32" s="193"/>
      <c r="F32" s="193"/>
      <c r="G32" s="193"/>
      <c r="H32" s="193"/>
      <c r="I32" s="193"/>
      <c r="J32" s="193"/>
      <c r="K32" s="193"/>
      <c r="L32" s="193"/>
      <c r="M32" s="193"/>
      <c r="N32" s="193"/>
    </row>
    <row r="33" ht="15.75" customHeight="1">
      <c r="B33" s="193"/>
      <c r="C33" s="193"/>
      <c r="D33" s="193"/>
      <c r="E33" s="193"/>
      <c r="F33" s="193"/>
      <c r="G33" s="193"/>
      <c r="H33" s="193"/>
      <c r="I33" s="193"/>
      <c r="J33" s="193"/>
      <c r="K33" s="193"/>
      <c r="L33" s="193"/>
      <c r="M33" s="193"/>
      <c r="N33" s="193"/>
    </row>
    <row r="34" ht="15.75" customHeight="1">
      <c r="B34" s="193"/>
      <c r="C34" s="193"/>
      <c r="D34" s="193"/>
      <c r="E34" s="193"/>
      <c r="F34" s="193"/>
      <c r="G34" s="193"/>
      <c r="H34" s="193"/>
      <c r="I34" s="193"/>
      <c r="J34" s="193"/>
      <c r="K34" s="193"/>
      <c r="L34" s="193"/>
      <c r="M34" s="193"/>
      <c r="N34" s="193"/>
    </row>
    <row r="35" ht="15.75" customHeight="1">
      <c r="B35" s="193"/>
      <c r="C35" s="193"/>
      <c r="D35" s="193"/>
      <c r="E35" s="193"/>
      <c r="F35" s="193"/>
      <c r="G35" s="193"/>
      <c r="H35" s="193"/>
      <c r="I35" s="193"/>
      <c r="J35" s="193"/>
      <c r="K35" s="193"/>
      <c r="L35" s="193"/>
      <c r="M35" s="193"/>
      <c r="N35" s="193"/>
    </row>
    <row r="36" ht="15.75" customHeight="1">
      <c r="B36" s="193"/>
      <c r="C36" s="193"/>
      <c r="D36" s="193"/>
      <c r="E36" s="193"/>
      <c r="F36" s="193"/>
      <c r="G36" s="193"/>
      <c r="H36" s="193"/>
      <c r="I36" s="193"/>
      <c r="J36" s="193"/>
      <c r="K36" s="193"/>
      <c r="L36" s="193"/>
      <c r="M36" s="193"/>
      <c r="N36" s="193"/>
    </row>
    <row r="37" ht="15.75" customHeight="1">
      <c r="B37" s="193"/>
      <c r="C37" s="193"/>
      <c r="D37" s="193"/>
      <c r="E37" s="193"/>
      <c r="F37" s="193"/>
      <c r="G37" s="193"/>
      <c r="H37" s="193"/>
      <c r="I37" s="193"/>
      <c r="J37" s="193"/>
      <c r="K37" s="193"/>
      <c r="L37" s="193"/>
      <c r="M37" s="193"/>
      <c r="N37" s="193"/>
    </row>
    <row r="38" ht="15.75" customHeight="1">
      <c r="B38" s="193"/>
      <c r="C38" s="193"/>
      <c r="D38" s="193"/>
      <c r="E38" s="193"/>
      <c r="F38" s="193"/>
      <c r="G38" s="193"/>
      <c r="H38" s="193"/>
      <c r="I38" s="193"/>
      <c r="J38" s="193"/>
      <c r="K38" s="193"/>
      <c r="L38" s="193"/>
      <c r="M38" s="193"/>
      <c r="N38" s="193"/>
    </row>
    <row r="39" ht="15.75" customHeight="1">
      <c r="B39" s="193"/>
      <c r="C39" s="193"/>
      <c r="D39" s="193"/>
      <c r="E39" s="193"/>
      <c r="F39" s="193"/>
      <c r="G39" s="193"/>
      <c r="H39" s="193"/>
      <c r="I39" s="193"/>
      <c r="J39" s="193"/>
      <c r="K39" s="193"/>
      <c r="L39" s="193"/>
      <c r="M39" s="193"/>
      <c r="N39" s="193"/>
    </row>
    <row r="40" ht="15.75" customHeight="1">
      <c r="B40" s="193"/>
      <c r="C40" s="193"/>
      <c r="D40" s="193"/>
      <c r="E40" s="193"/>
      <c r="F40" s="193"/>
      <c r="G40" s="193"/>
      <c r="H40" s="193"/>
      <c r="I40" s="193"/>
      <c r="J40" s="193"/>
      <c r="K40" s="193"/>
      <c r="L40" s="193"/>
      <c r="M40" s="193"/>
      <c r="N40" s="193"/>
    </row>
    <row r="41" ht="15.75" customHeight="1">
      <c r="B41" s="193"/>
      <c r="C41" s="193"/>
      <c r="D41" s="193"/>
      <c r="E41" s="193"/>
      <c r="F41" s="193"/>
      <c r="G41" s="193"/>
      <c r="H41" s="193"/>
      <c r="I41" s="193"/>
      <c r="J41" s="193"/>
      <c r="K41" s="193"/>
      <c r="L41" s="193"/>
      <c r="M41" s="193"/>
      <c r="N41" s="193"/>
    </row>
    <row r="42" ht="15.75" customHeight="1">
      <c r="B42" s="193"/>
      <c r="C42" s="193"/>
      <c r="D42" s="193"/>
      <c r="E42" s="193"/>
      <c r="F42" s="193"/>
      <c r="G42" s="193"/>
      <c r="H42" s="193"/>
      <c r="I42" s="193"/>
      <c r="J42" s="193"/>
      <c r="K42" s="193"/>
      <c r="L42" s="193"/>
      <c r="M42" s="193"/>
      <c r="N42" s="193"/>
    </row>
    <row r="43" ht="15.75" customHeight="1">
      <c r="B43" s="193"/>
      <c r="C43" s="193"/>
      <c r="D43" s="193"/>
      <c r="E43" s="193"/>
      <c r="F43" s="193"/>
      <c r="G43" s="193"/>
      <c r="H43" s="193"/>
      <c r="I43" s="193"/>
      <c r="J43" s="193"/>
      <c r="K43" s="193"/>
      <c r="L43" s="193"/>
      <c r="M43" s="193"/>
      <c r="N43" s="193"/>
    </row>
    <row r="44" ht="15.75" customHeight="1">
      <c r="B44" s="193"/>
      <c r="C44" s="193"/>
      <c r="D44" s="193"/>
      <c r="E44" s="193"/>
      <c r="F44" s="193"/>
      <c r="G44" s="193"/>
      <c r="H44" s="193"/>
      <c r="I44" s="193"/>
      <c r="J44" s="193"/>
      <c r="K44" s="193"/>
      <c r="L44" s="193"/>
      <c r="M44" s="193"/>
      <c r="N44" s="193"/>
    </row>
    <row r="45" ht="15.75" customHeight="1">
      <c r="B45" s="193"/>
      <c r="C45" s="193"/>
      <c r="D45" s="193"/>
      <c r="E45" s="193"/>
      <c r="F45" s="193"/>
      <c r="G45" s="193"/>
      <c r="H45" s="193"/>
      <c r="I45" s="193"/>
      <c r="J45" s="193"/>
      <c r="K45" s="193"/>
      <c r="L45" s="193"/>
      <c r="M45" s="193"/>
      <c r="N45" s="193"/>
    </row>
    <row r="46" ht="15.75" customHeight="1">
      <c r="B46" s="193"/>
      <c r="C46" s="193"/>
      <c r="D46" s="193"/>
      <c r="E46" s="193"/>
      <c r="F46" s="193"/>
      <c r="G46" s="193"/>
      <c r="H46" s="193"/>
      <c r="I46" s="193"/>
      <c r="J46" s="193"/>
      <c r="K46" s="193"/>
      <c r="L46" s="193"/>
      <c r="M46" s="193"/>
      <c r="N46" s="193"/>
    </row>
    <row r="47" ht="15.75" customHeight="1">
      <c r="B47" s="193"/>
      <c r="C47" s="193"/>
      <c r="D47" s="193"/>
      <c r="E47" s="193"/>
      <c r="F47" s="193"/>
      <c r="G47" s="193"/>
      <c r="H47" s="193"/>
      <c r="I47" s="193"/>
      <c r="J47" s="193"/>
      <c r="K47" s="193"/>
      <c r="L47" s="193"/>
      <c r="M47" s="193"/>
      <c r="N47" s="193"/>
    </row>
    <row r="48" ht="15.75" customHeight="1">
      <c r="B48" s="193"/>
      <c r="C48" s="193"/>
      <c r="D48" s="193"/>
      <c r="E48" s="193"/>
      <c r="F48" s="193"/>
      <c r="G48" s="193"/>
      <c r="H48" s="193"/>
      <c r="I48" s="193"/>
      <c r="J48" s="193"/>
      <c r="K48" s="193"/>
      <c r="L48" s="193"/>
      <c r="M48" s="193"/>
      <c r="N48" s="193"/>
    </row>
    <row r="49" ht="15.75" customHeight="1">
      <c r="B49" s="193"/>
      <c r="C49" s="193"/>
      <c r="D49" s="193"/>
      <c r="E49" s="193"/>
      <c r="F49" s="193"/>
      <c r="G49" s="193"/>
      <c r="H49" s="193"/>
      <c r="I49" s="193"/>
      <c r="J49" s="193"/>
      <c r="K49" s="193"/>
      <c r="L49" s="193"/>
      <c r="M49" s="193"/>
      <c r="N49" s="193"/>
    </row>
    <row r="50" ht="15.75" customHeight="1">
      <c r="B50" s="193"/>
      <c r="C50" s="193"/>
      <c r="D50" s="193"/>
      <c r="E50" s="193"/>
      <c r="F50" s="193"/>
      <c r="G50" s="193"/>
      <c r="H50" s="193"/>
      <c r="I50" s="193"/>
      <c r="J50" s="193"/>
      <c r="K50" s="193"/>
      <c r="L50" s="193"/>
      <c r="M50" s="193"/>
      <c r="N50" s="193"/>
    </row>
    <row r="51" ht="15.75" customHeight="1">
      <c r="B51" s="193"/>
      <c r="C51" s="193"/>
      <c r="D51" s="193"/>
      <c r="E51" s="193"/>
      <c r="F51" s="193"/>
      <c r="G51" s="193"/>
      <c r="H51" s="193"/>
      <c r="I51" s="193"/>
      <c r="J51" s="193"/>
      <c r="K51" s="193"/>
      <c r="L51" s="193"/>
      <c r="M51" s="193"/>
      <c r="N51" s="193"/>
    </row>
    <row r="52" ht="15.75" customHeight="1">
      <c r="B52" s="193"/>
      <c r="C52" s="193"/>
      <c r="D52" s="193"/>
      <c r="E52" s="193"/>
      <c r="F52" s="193"/>
      <c r="G52" s="193"/>
      <c r="H52" s="193"/>
      <c r="I52" s="193"/>
      <c r="J52" s="193"/>
      <c r="K52" s="193"/>
      <c r="L52" s="193"/>
      <c r="M52" s="193"/>
      <c r="N52" s="193"/>
    </row>
    <row r="53" ht="15.75" customHeight="1">
      <c r="B53" s="193"/>
      <c r="C53" s="193"/>
      <c r="D53" s="193"/>
      <c r="E53" s="193"/>
      <c r="F53" s="193"/>
      <c r="G53" s="193"/>
      <c r="H53" s="193"/>
      <c r="I53" s="193"/>
      <c r="J53" s="193"/>
      <c r="K53" s="193"/>
      <c r="L53" s="193"/>
      <c r="M53" s="193"/>
      <c r="N53" s="193"/>
    </row>
    <row r="54" ht="15.75" customHeight="1">
      <c r="B54" s="193"/>
      <c r="C54" s="193"/>
      <c r="D54" s="193"/>
      <c r="E54" s="193"/>
      <c r="F54" s="193"/>
      <c r="G54" s="193"/>
      <c r="H54" s="193"/>
      <c r="I54" s="193"/>
      <c r="J54" s="193"/>
      <c r="K54" s="193"/>
      <c r="L54" s="193"/>
      <c r="M54" s="193"/>
      <c r="N54" s="193"/>
    </row>
    <row r="55" ht="15.75" customHeight="1">
      <c r="B55" s="193"/>
      <c r="C55" s="193"/>
      <c r="D55" s="193"/>
      <c r="E55" s="193"/>
      <c r="F55" s="193"/>
      <c r="G55" s="193"/>
      <c r="H55" s="193"/>
      <c r="I55" s="193"/>
      <c r="J55" s="193"/>
      <c r="K55" s="193"/>
      <c r="L55" s="193"/>
      <c r="M55" s="193"/>
      <c r="N55" s="193"/>
    </row>
    <row r="56" ht="15.75" customHeight="1">
      <c r="B56" s="193"/>
      <c r="C56" s="193"/>
      <c r="D56" s="193"/>
      <c r="E56" s="193"/>
      <c r="F56" s="193"/>
      <c r="G56" s="193"/>
      <c r="H56" s="193"/>
      <c r="I56" s="193"/>
      <c r="J56" s="193"/>
      <c r="K56" s="193"/>
      <c r="L56" s="193"/>
      <c r="M56" s="193"/>
      <c r="N56" s="193"/>
    </row>
    <row r="57" ht="15.75" customHeight="1">
      <c r="B57" s="193"/>
      <c r="C57" s="193"/>
      <c r="D57" s="193"/>
      <c r="E57" s="193"/>
      <c r="F57" s="193"/>
      <c r="G57" s="193"/>
      <c r="H57" s="193"/>
      <c r="I57" s="193"/>
      <c r="J57" s="193"/>
      <c r="K57" s="193"/>
      <c r="L57" s="193"/>
      <c r="M57" s="193"/>
      <c r="N57" s="193"/>
    </row>
    <row r="58" ht="15.75" customHeight="1">
      <c r="B58" s="193"/>
      <c r="C58" s="193"/>
      <c r="D58" s="193"/>
      <c r="E58" s="193"/>
      <c r="F58" s="193"/>
      <c r="G58" s="193"/>
      <c r="H58" s="193"/>
      <c r="I58" s="193"/>
      <c r="J58" s="193"/>
      <c r="K58" s="193"/>
      <c r="L58" s="193"/>
      <c r="M58" s="193"/>
      <c r="N58" s="193"/>
    </row>
    <row r="59" ht="15.75" customHeight="1">
      <c r="B59" s="193"/>
      <c r="C59" s="193"/>
      <c r="D59" s="193"/>
      <c r="E59" s="193"/>
      <c r="F59" s="193"/>
      <c r="G59" s="193"/>
      <c r="H59" s="193"/>
      <c r="I59" s="193"/>
      <c r="J59" s="193"/>
      <c r="K59" s="193"/>
      <c r="L59" s="193"/>
      <c r="M59" s="193"/>
      <c r="N59" s="193"/>
    </row>
    <row r="60" ht="15.75" customHeight="1">
      <c r="B60" s="193"/>
      <c r="C60" s="193"/>
      <c r="D60" s="193"/>
      <c r="E60" s="193"/>
      <c r="F60" s="193"/>
      <c r="G60" s="193"/>
      <c r="H60" s="193"/>
      <c r="I60" s="193"/>
      <c r="J60" s="193"/>
      <c r="K60" s="193"/>
      <c r="L60" s="193"/>
      <c r="M60" s="193"/>
      <c r="N60" s="193"/>
    </row>
    <row r="61" ht="15.75" customHeight="1">
      <c r="B61" s="193"/>
      <c r="C61" s="193"/>
      <c r="D61" s="193"/>
      <c r="E61" s="193"/>
      <c r="F61" s="193"/>
      <c r="G61" s="193"/>
      <c r="H61" s="193"/>
      <c r="I61" s="193"/>
      <c r="J61" s="193"/>
      <c r="K61" s="193"/>
      <c r="L61" s="193"/>
      <c r="M61" s="193"/>
      <c r="N61" s="193"/>
    </row>
    <row r="62" ht="15.75" customHeight="1">
      <c r="B62" s="193"/>
      <c r="C62" s="193"/>
      <c r="D62" s="193"/>
      <c r="E62" s="193"/>
      <c r="F62" s="193"/>
      <c r="G62" s="193"/>
      <c r="H62" s="193"/>
      <c r="I62" s="193"/>
      <c r="J62" s="193"/>
      <c r="K62" s="193"/>
      <c r="L62" s="193"/>
      <c r="M62" s="193"/>
      <c r="N62" s="193"/>
    </row>
    <row r="63" ht="15.75" customHeight="1">
      <c r="B63" s="193"/>
      <c r="C63" s="193"/>
      <c r="D63" s="193"/>
      <c r="E63" s="193"/>
      <c r="F63" s="193"/>
      <c r="G63" s="193"/>
      <c r="H63" s="193"/>
      <c r="I63" s="193"/>
      <c r="J63" s="193"/>
      <c r="K63" s="193"/>
      <c r="L63" s="193"/>
      <c r="M63" s="193"/>
      <c r="N63" s="193"/>
    </row>
    <row r="64" ht="15.75" customHeight="1">
      <c r="B64" s="193"/>
      <c r="C64" s="193"/>
      <c r="D64" s="193"/>
      <c r="E64" s="193"/>
      <c r="F64" s="193"/>
      <c r="G64" s="193"/>
      <c r="H64" s="193"/>
      <c r="I64" s="193"/>
      <c r="J64" s="193"/>
      <c r="K64" s="193"/>
      <c r="L64" s="193"/>
      <c r="M64" s="193"/>
      <c r="N64" s="193"/>
    </row>
    <row r="65" ht="15.75" customHeight="1">
      <c r="B65" s="193"/>
      <c r="C65" s="193"/>
      <c r="D65" s="193"/>
      <c r="E65" s="193"/>
      <c r="F65" s="193"/>
      <c r="G65" s="193"/>
      <c r="H65" s="193"/>
      <c r="I65" s="193"/>
      <c r="J65" s="193"/>
      <c r="K65" s="193"/>
      <c r="L65" s="193"/>
      <c r="M65" s="193"/>
      <c r="N65" s="193"/>
    </row>
    <row r="66" ht="15.75" customHeight="1">
      <c r="B66" s="193"/>
      <c r="C66" s="193"/>
      <c r="D66" s="193"/>
      <c r="E66" s="193"/>
      <c r="F66" s="193"/>
      <c r="G66" s="193"/>
      <c r="H66" s="193"/>
      <c r="I66" s="193"/>
      <c r="J66" s="193"/>
      <c r="K66" s="193"/>
      <c r="L66" s="193"/>
      <c r="M66" s="193"/>
      <c r="N66" s="193"/>
    </row>
    <row r="67" ht="15.75" customHeight="1">
      <c r="B67" s="193"/>
      <c r="C67" s="193"/>
      <c r="D67" s="193"/>
      <c r="E67" s="193"/>
      <c r="F67" s="193"/>
      <c r="G67" s="193"/>
      <c r="H67" s="193"/>
      <c r="I67" s="193"/>
      <c r="J67" s="193"/>
      <c r="K67" s="193"/>
      <c r="L67" s="193"/>
      <c r="M67" s="193"/>
      <c r="N67" s="193"/>
    </row>
    <row r="68" ht="15.75" customHeight="1">
      <c r="B68" s="193"/>
      <c r="C68" s="193"/>
      <c r="D68" s="193"/>
      <c r="E68" s="193"/>
      <c r="F68" s="193"/>
      <c r="G68" s="193"/>
      <c r="H68" s="193"/>
      <c r="I68" s="193"/>
      <c r="J68" s="193"/>
      <c r="K68" s="193"/>
      <c r="L68" s="193"/>
      <c r="M68" s="193"/>
      <c r="N68" s="193"/>
    </row>
    <row r="69" ht="15.75" customHeight="1">
      <c r="B69" s="193"/>
      <c r="C69" s="193"/>
      <c r="D69" s="193"/>
      <c r="E69" s="193"/>
      <c r="F69" s="193"/>
      <c r="G69" s="193"/>
      <c r="H69" s="193"/>
      <c r="I69" s="193"/>
      <c r="J69" s="193"/>
      <c r="K69" s="193"/>
      <c r="L69" s="193"/>
      <c r="M69" s="193"/>
      <c r="N69" s="193"/>
    </row>
    <row r="70" ht="15.75" customHeight="1">
      <c r="B70" s="193"/>
      <c r="C70" s="193"/>
      <c r="D70" s="193"/>
      <c r="E70" s="193"/>
      <c r="F70" s="193"/>
      <c r="G70" s="193"/>
      <c r="H70" s="193"/>
      <c r="I70" s="193"/>
      <c r="J70" s="193"/>
      <c r="K70" s="193"/>
      <c r="L70" s="193"/>
      <c r="M70" s="193"/>
      <c r="N70" s="193"/>
    </row>
    <row r="71" ht="15.75" customHeight="1">
      <c r="B71" s="193"/>
      <c r="C71" s="193"/>
      <c r="D71" s="193"/>
      <c r="E71" s="193"/>
      <c r="F71" s="193"/>
      <c r="G71" s="193"/>
      <c r="H71" s="193"/>
      <c r="I71" s="193"/>
      <c r="J71" s="193"/>
      <c r="K71" s="193"/>
      <c r="L71" s="193"/>
      <c r="M71" s="193"/>
      <c r="N71" s="193"/>
    </row>
    <row r="72" ht="15.75" customHeight="1">
      <c r="B72" s="193"/>
      <c r="C72" s="193"/>
      <c r="D72" s="193"/>
      <c r="E72" s="193"/>
      <c r="F72" s="193"/>
      <c r="G72" s="193"/>
      <c r="H72" s="193"/>
      <c r="I72" s="193"/>
      <c r="J72" s="193"/>
      <c r="K72" s="193"/>
      <c r="L72" s="193"/>
      <c r="M72" s="193"/>
      <c r="N72" s="193"/>
    </row>
    <row r="73" ht="15.75" customHeight="1">
      <c r="B73" s="193"/>
      <c r="C73" s="193"/>
      <c r="D73" s="193"/>
      <c r="E73" s="193"/>
      <c r="F73" s="193"/>
      <c r="G73" s="193"/>
      <c r="H73" s="193"/>
      <c r="I73" s="193"/>
      <c r="J73" s="193"/>
      <c r="K73" s="193"/>
      <c r="L73" s="193"/>
      <c r="M73" s="193"/>
      <c r="N73" s="193"/>
    </row>
    <row r="74" ht="15.75" customHeight="1">
      <c r="B74" s="193"/>
      <c r="C74" s="193"/>
      <c r="D74" s="193"/>
      <c r="E74" s="193"/>
      <c r="F74" s="193"/>
      <c r="G74" s="193"/>
      <c r="H74" s="193"/>
      <c r="I74" s="193"/>
      <c r="J74" s="193"/>
      <c r="K74" s="193"/>
      <c r="L74" s="193"/>
      <c r="M74" s="193"/>
      <c r="N74" s="193"/>
    </row>
    <row r="75" ht="15.75" customHeight="1">
      <c r="B75" s="193"/>
      <c r="C75" s="193"/>
      <c r="D75" s="193"/>
      <c r="E75" s="193"/>
      <c r="F75" s="193"/>
      <c r="G75" s="193"/>
      <c r="H75" s="193"/>
      <c r="I75" s="193"/>
      <c r="J75" s="193"/>
      <c r="K75" s="193"/>
      <c r="L75" s="193"/>
      <c r="M75" s="193"/>
      <c r="N75" s="193"/>
    </row>
    <row r="76" ht="15.75" customHeight="1">
      <c r="B76" s="193"/>
      <c r="C76" s="193"/>
      <c r="D76" s="193"/>
      <c r="E76" s="193"/>
      <c r="F76" s="193"/>
      <c r="G76" s="193"/>
      <c r="H76" s="193"/>
      <c r="I76" s="193"/>
      <c r="J76" s="193"/>
      <c r="K76" s="193"/>
      <c r="L76" s="193"/>
      <c r="M76" s="193"/>
      <c r="N76" s="193"/>
    </row>
    <row r="77" ht="15.75" customHeight="1">
      <c r="B77" s="193"/>
      <c r="C77" s="193"/>
      <c r="D77" s="193"/>
      <c r="E77" s="193"/>
      <c r="F77" s="193"/>
      <c r="G77" s="193"/>
      <c r="H77" s="193"/>
      <c r="I77" s="193"/>
      <c r="J77" s="193"/>
      <c r="K77" s="193"/>
      <c r="L77" s="193"/>
      <c r="M77" s="193"/>
      <c r="N77" s="193"/>
    </row>
    <row r="78" ht="15.75" customHeight="1">
      <c r="B78" s="193"/>
      <c r="C78" s="193"/>
      <c r="D78" s="193"/>
      <c r="E78" s="193"/>
      <c r="F78" s="193"/>
      <c r="G78" s="193"/>
      <c r="H78" s="193"/>
      <c r="I78" s="193"/>
      <c r="J78" s="193"/>
      <c r="K78" s="193"/>
      <c r="L78" s="193"/>
      <c r="M78" s="193"/>
      <c r="N78" s="193"/>
    </row>
    <row r="79" ht="15.75" customHeight="1">
      <c r="B79" s="193"/>
      <c r="C79" s="193"/>
      <c r="D79" s="193"/>
      <c r="E79" s="193"/>
      <c r="F79" s="193"/>
      <c r="G79" s="193"/>
      <c r="H79" s="193"/>
      <c r="I79" s="193"/>
      <c r="J79" s="193"/>
      <c r="K79" s="193"/>
      <c r="L79" s="193"/>
      <c r="M79" s="193"/>
      <c r="N79" s="193"/>
    </row>
    <row r="80" ht="15.75" customHeight="1">
      <c r="B80" s="193"/>
      <c r="C80" s="193"/>
      <c r="D80" s="193"/>
      <c r="E80" s="193"/>
      <c r="F80" s="193"/>
      <c r="G80" s="193"/>
      <c r="H80" s="193"/>
      <c r="I80" s="193"/>
      <c r="J80" s="193"/>
      <c r="K80" s="193"/>
      <c r="L80" s="193"/>
      <c r="M80" s="193"/>
      <c r="N80" s="193"/>
    </row>
    <row r="81" ht="15.75" customHeight="1">
      <c r="B81" s="193"/>
      <c r="C81" s="193"/>
      <c r="D81" s="193"/>
      <c r="E81" s="193"/>
      <c r="F81" s="193"/>
      <c r="G81" s="193"/>
      <c r="H81" s="193"/>
      <c r="I81" s="193"/>
      <c r="J81" s="193"/>
      <c r="K81" s="193"/>
      <c r="L81" s="193"/>
      <c r="M81" s="193"/>
      <c r="N81" s="193"/>
    </row>
    <row r="82" ht="15.75" customHeight="1">
      <c r="B82" s="193"/>
      <c r="C82" s="193"/>
      <c r="D82" s="193"/>
      <c r="E82" s="193"/>
      <c r="F82" s="193"/>
      <c r="G82" s="193"/>
      <c r="H82" s="193"/>
      <c r="I82" s="193"/>
      <c r="J82" s="193"/>
      <c r="K82" s="193"/>
      <c r="L82" s="193"/>
      <c r="M82" s="193"/>
      <c r="N82" s="193"/>
    </row>
    <row r="83" ht="15.75" customHeight="1">
      <c r="B83" s="193"/>
      <c r="C83" s="193"/>
      <c r="D83" s="193"/>
      <c r="E83" s="193"/>
      <c r="F83" s="193"/>
      <c r="G83" s="193"/>
      <c r="H83" s="193"/>
      <c r="I83" s="193"/>
      <c r="J83" s="193"/>
      <c r="K83" s="193"/>
      <c r="L83" s="193"/>
      <c r="M83" s="193"/>
      <c r="N83" s="193"/>
    </row>
    <row r="84" ht="15.75" customHeight="1">
      <c r="B84" s="193"/>
      <c r="C84" s="193"/>
      <c r="D84" s="193"/>
      <c r="E84" s="193"/>
      <c r="F84" s="193"/>
      <c r="G84" s="193"/>
      <c r="H84" s="193"/>
      <c r="I84" s="193"/>
      <c r="J84" s="193"/>
      <c r="K84" s="193"/>
      <c r="L84" s="193"/>
      <c r="M84" s="193"/>
      <c r="N84" s="193"/>
    </row>
    <row r="85" ht="15.75" customHeight="1">
      <c r="B85" s="193"/>
      <c r="C85" s="193"/>
      <c r="D85" s="193"/>
      <c r="E85" s="193"/>
      <c r="F85" s="193"/>
      <c r="G85" s="193"/>
      <c r="H85" s="193"/>
      <c r="I85" s="193"/>
      <c r="J85" s="193"/>
      <c r="K85" s="193"/>
      <c r="L85" s="193"/>
      <c r="M85" s="193"/>
      <c r="N85" s="193"/>
    </row>
    <row r="86" ht="15.75" customHeight="1">
      <c r="B86" s="193"/>
      <c r="C86" s="193"/>
      <c r="D86" s="193"/>
      <c r="E86" s="193"/>
      <c r="F86" s="193"/>
      <c r="G86" s="193"/>
      <c r="H86" s="193"/>
      <c r="I86" s="193"/>
      <c r="J86" s="193"/>
      <c r="K86" s="193"/>
      <c r="L86" s="193"/>
      <c r="M86" s="193"/>
      <c r="N86" s="193"/>
    </row>
    <row r="87" ht="15.75" customHeight="1">
      <c r="B87" s="193"/>
      <c r="C87" s="193"/>
      <c r="D87" s="193"/>
      <c r="E87" s="193"/>
      <c r="F87" s="193"/>
      <c r="G87" s="193"/>
      <c r="H87" s="193"/>
      <c r="I87" s="193"/>
      <c r="J87" s="193"/>
      <c r="K87" s="193"/>
      <c r="L87" s="193"/>
      <c r="M87" s="193"/>
      <c r="N87" s="193"/>
    </row>
    <row r="88" ht="15.75" customHeight="1">
      <c r="B88" s="193"/>
      <c r="C88" s="193"/>
      <c r="D88" s="193"/>
      <c r="E88" s="193"/>
      <c r="F88" s="193"/>
      <c r="G88" s="193"/>
      <c r="H88" s="193"/>
      <c r="I88" s="193"/>
      <c r="J88" s="193"/>
      <c r="K88" s="193"/>
      <c r="L88" s="193"/>
      <c r="M88" s="193"/>
      <c r="N88" s="193"/>
    </row>
    <row r="89" ht="15.75" customHeight="1">
      <c r="B89" s="193"/>
      <c r="C89" s="193"/>
      <c r="D89" s="193"/>
      <c r="E89" s="193"/>
      <c r="F89" s="193"/>
      <c r="G89" s="193"/>
      <c r="H89" s="193"/>
      <c r="I89" s="193"/>
      <c r="J89" s="193"/>
      <c r="K89" s="193"/>
      <c r="L89" s="193"/>
      <c r="M89" s="193"/>
      <c r="N89" s="193"/>
    </row>
    <row r="90" ht="15.75" customHeight="1">
      <c r="B90" s="193"/>
      <c r="C90" s="193"/>
      <c r="D90" s="193"/>
      <c r="E90" s="193"/>
      <c r="F90" s="193"/>
      <c r="G90" s="193"/>
      <c r="H90" s="193"/>
      <c r="I90" s="193"/>
      <c r="J90" s="193"/>
      <c r="K90" s="193"/>
      <c r="L90" s="193"/>
      <c r="M90" s="193"/>
      <c r="N90" s="193"/>
    </row>
    <row r="91" ht="15.75" customHeight="1">
      <c r="B91" s="193"/>
      <c r="C91" s="193"/>
      <c r="D91" s="193"/>
      <c r="E91" s="193"/>
      <c r="F91" s="193"/>
      <c r="G91" s="193"/>
      <c r="H91" s="193"/>
      <c r="I91" s="193"/>
      <c r="J91" s="193"/>
      <c r="K91" s="193"/>
      <c r="L91" s="193"/>
      <c r="M91" s="193"/>
      <c r="N91" s="193"/>
    </row>
    <row r="92" ht="15.75" customHeight="1">
      <c r="B92" s="193"/>
      <c r="C92" s="193"/>
      <c r="D92" s="193"/>
      <c r="E92" s="193"/>
      <c r="F92" s="193"/>
      <c r="G92" s="193"/>
      <c r="H92" s="193"/>
      <c r="I92" s="193"/>
      <c r="J92" s="193"/>
      <c r="K92" s="193"/>
      <c r="L92" s="193"/>
      <c r="M92" s="193"/>
      <c r="N92" s="193"/>
    </row>
    <row r="93" ht="15.75" customHeight="1">
      <c r="B93" s="193"/>
      <c r="C93" s="193"/>
      <c r="D93" s="193"/>
      <c r="E93" s="193"/>
      <c r="F93" s="193"/>
      <c r="G93" s="193"/>
      <c r="H93" s="193"/>
      <c r="I93" s="193"/>
      <c r="J93" s="193"/>
      <c r="K93" s="193"/>
      <c r="L93" s="193"/>
      <c r="M93" s="193"/>
      <c r="N93" s="193"/>
    </row>
    <row r="94" ht="15.75" customHeight="1">
      <c r="B94" s="193"/>
      <c r="C94" s="193"/>
      <c r="D94" s="193"/>
      <c r="E94" s="193"/>
      <c r="F94" s="193"/>
      <c r="G94" s="193"/>
      <c r="H94" s="193"/>
      <c r="I94" s="193"/>
      <c r="J94" s="193"/>
      <c r="K94" s="193"/>
      <c r="L94" s="193"/>
      <c r="M94" s="193"/>
      <c r="N94" s="193"/>
    </row>
    <row r="95" ht="15.75" customHeight="1">
      <c r="B95" s="193"/>
      <c r="C95" s="193"/>
      <c r="D95" s="193"/>
      <c r="E95" s="193"/>
      <c r="F95" s="193"/>
      <c r="G95" s="193"/>
      <c r="H95" s="193"/>
      <c r="I95" s="193"/>
      <c r="J95" s="193"/>
      <c r="K95" s="193"/>
      <c r="L95" s="193"/>
      <c r="M95" s="193"/>
      <c r="N95" s="193"/>
    </row>
    <row r="96" ht="15.75" customHeight="1">
      <c r="B96" s="193"/>
      <c r="C96" s="193"/>
      <c r="D96" s="193"/>
      <c r="E96" s="193"/>
      <c r="F96" s="193"/>
      <c r="G96" s="193"/>
      <c r="H96" s="193"/>
      <c r="I96" s="193"/>
      <c r="J96" s="193"/>
      <c r="K96" s="193"/>
      <c r="L96" s="193"/>
      <c r="M96" s="193"/>
      <c r="N96" s="193"/>
    </row>
    <row r="97" ht="15.75" customHeight="1">
      <c r="B97" s="193"/>
      <c r="C97" s="193"/>
      <c r="D97" s="193"/>
      <c r="E97" s="193"/>
      <c r="F97" s="193"/>
      <c r="G97" s="193"/>
      <c r="H97" s="193"/>
      <c r="I97" s="193"/>
      <c r="J97" s="193"/>
      <c r="K97" s="193"/>
      <c r="L97" s="193"/>
      <c r="M97" s="193"/>
      <c r="N97" s="193"/>
    </row>
    <row r="98" ht="15.75" customHeight="1">
      <c r="B98" s="193"/>
      <c r="C98" s="193"/>
      <c r="D98" s="193"/>
      <c r="E98" s="193"/>
      <c r="F98" s="193"/>
      <c r="G98" s="193"/>
      <c r="H98" s="193"/>
      <c r="I98" s="193"/>
      <c r="J98" s="193"/>
      <c r="K98" s="193"/>
      <c r="L98" s="193"/>
      <c r="M98" s="193"/>
      <c r="N98" s="193"/>
    </row>
    <row r="99" ht="15.75" customHeight="1">
      <c r="B99" s="193"/>
      <c r="C99" s="193"/>
      <c r="D99" s="193"/>
      <c r="E99" s="193"/>
      <c r="F99" s="193"/>
      <c r="G99" s="193"/>
      <c r="H99" s="193"/>
      <c r="I99" s="193"/>
      <c r="J99" s="193"/>
      <c r="K99" s="193"/>
      <c r="L99" s="193"/>
      <c r="M99" s="193"/>
      <c r="N99" s="193"/>
    </row>
    <row r="100" ht="15.75" customHeight="1">
      <c r="B100" s="193"/>
      <c r="C100" s="193"/>
      <c r="D100" s="193"/>
      <c r="E100" s="193"/>
      <c r="F100" s="193"/>
      <c r="G100" s="193"/>
      <c r="H100" s="193"/>
      <c r="I100" s="193"/>
      <c r="J100" s="193"/>
      <c r="K100" s="193"/>
      <c r="L100" s="193"/>
      <c r="M100" s="193"/>
      <c r="N100" s="193"/>
    </row>
    <row r="101" ht="15.75" customHeight="1">
      <c r="B101" s="193"/>
      <c r="C101" s="193"/>
      <c r="D101" s="193"/>
      <c r="E101" s="193"/>
      <c r="F101" s="193"/>
      <c r="G101" s="193"/>
      <c r="H101" s="193"/>
      <c r="I101" s="193"/>
      <c r="J101" s="193"/>
      <c r="K101" s="193"/>
      <c r="L101" s="193"/>
      <c r="M101" s="193"/>
      <c r="N101" s="193"/>
    </row>
    <row r="102" ht="15.75" customHeight="1">
      <c r="B102" s="193"/>
      <c r="C102" s="193"/>
      <c r="D102" s="193"/>
      <c r="E102" s="193"/>
      <c r="F102" s="193"/>
      <c r="G102" s="193"/>
      <c r="H102" s="193"/>
      <c r="I102" s="193"/>
      <c r="J102" s="193"/>
      <c r="K102" s="193"/>
      <c r="L102" s="193"/>
      <c r="M102" s="193"/>
      <c r="N102" s="193"/>
    </row>
    <row r="103" ht="15.75" customHeight="1">
      <c r="B103" s="193"/>
      <c r="C103" s="193"/>
      <c r="D103" s="193"/>
      <c r="E103" s="193"/>
      <c r="F103" s="193"/>
      <c r="G103" s="193"/>
      <c r="H103" s="193"/>
      <c r="I103" s="193"/>
      <c r="J103" s="193"/>
      <c r="K103" s="193"/>
      <c r="L103" s="193"/>
      <c r="M103" s="193"/>
      <c r="N103" s="193"/>
    </row>
    <row r="104" ht="15.75" customHeight="1">
      <c r="B104" s="193"/>
      <c r="C104" s="193"/>
      <c r="D104" s="193"/>
      <c r="E104" s="193"/>
      <c r="F104" s="193"/>
      <c r="G104" s="193"/>
      <c r="H104" s="193"/>
      <c r="I104" s="193"/>
      <c r="J104" s="193"/>
      <c r="K104" s="193"/>
      <c r="L104" s="193"/>
      <c r="M104" s="193"/>
      <c r="N104" s="193"/>
    </row>
    <row r="105" ht="15.75" customHeight="1">
      <c r="B105" s="193"/>
      <c r="C105" s="193"/>
      <c r="D105" s="193"/>
      <c r="E105" s="193"/>
      <c r="F105" s="193"/>
      <c r="G105" s="193"/>
      <c r="H105" s="193"/>
      <c r="I105" s="193"/>
      <c r="J105" s="193"/>
      <c r="K105" s="193"/>
      <c r="L105" s="193"/>
      <c r="M105" s="193"/>
      <c r="N105" s="193"/>
    </row>
    <row r="106" ht="15.75" customHeight="1">
      <c r="B106" s="193"/>
      <c r="C106" s="193"/>
      <c r="D106" s="193"/>
      <c r="E106" s="193"/>
      <c r="F106" s="193"/>
      <c r="G106" s="193"/>
      <c r="H106" s="193"/>
      <c r="I106" s="193"/>
      <c r="J106" s="193"/>
      <c r="K106" s="193"/>
      <c r="L106" s="193"/>
      <c r="M106" s="193"/>
      <c r="N106" s="193"/>
    </row>
    <row r="107" ht="15.75" customHeight="1">
      <c r="B107" s="193"/>
      <c r="C107" s="193"/>
      <c r="D107" s="193"/>
      <c r="E107" s="193"/>
      <c r="F107" s="193"/>
      <c r="G107" s="193"/>
      <c r="H107" s="193"/>
      <c r="I107" s="193"/>
      <c r="J107" s="193"/>
      <c r="K107" s="193"/>
      <c r="L107" s="193"/>
      <c r="M107" s="193"/>
      <c r="N107" s="193"/>
    </row>
    <row r="108" ht="15.75" customHeight="1">
      <c r="B108" s="193"/>
      <c r="C108" s="193"/>
      <c r="D108" s="193"/>
      <c r="E108" s="193"/>
      <c r="F108" s="193"/>
      <c r="G108" s="193"/>
      <c r="H108" s="193"/>
      <c r="I108" s="193"/>
      <c r="J108" s="193"/>
      <c r="K108" s="193"/>
      <c r="L108" s="193"/>
      <c r="M108" s="193"/>
      <c r="N108" s="193"/>
    </row>
    <row r="109" ht="15.75" customHeight="1">
      <c r="B109" s="193"/>
      <c r="C109" s="193"/>
      <c r="D109" s="193"/>
      <c r="E109" s="193"/>
      <c r="F109" s="193"/>
      <c r="G109" s="193"/>
      <c r="H109" s="193"/>
      <c r="I109" s="193"/>
      <c r="J109" s="193"/>
      <c r="K109" s="193"/>
      <c r="L109" s="193"/>
      <c r="M109" s="193"/>
      <c r="N109" s="193"/>
    </row>
    <row r="110" ht="15.75" customHeight="1">
      <c r="B110" s="193"/>
      <c r="C110" s="193"/>
      <c r="D110" s="193"/>
      <c r="E110" s="193"/>
      <c r="F110" s="193"/>
      <c r="G110" s="193"/>
      <c r="H110" s="193"/>
      <c r="I110" s="193"/>
      <c r="J110" s="193"/>
      <c r="K110" s="193"/>
      <c r="L110" s="193"/>
      <c r="M110" s="193"/>
      <c r="N110" s="193"/>
    </row>
    <row r="111" ht="15.75" customHeight="1">
      <c r="B111" s="193"/>
      <c r="C111" s="193"/>
      <c r="D111" s="193"/>
      <c r="E111" s="193"/>
      <c r="F111" s="193"/>
      <c r="G111" s="193"/>
      <c r="H111" s="193"/>
      <c r="I111" s="193"/>
      <c r="J111" s="193"/>
      <c r="K111" s="193"/>
      <c r="L111" s="193"/>
      <c r="M111" s="193"/>
      <c r="N111" s="193"/>
    </row>
    <row r="112" ht="15.75" customHeight="1">
      <c r="B112" s="193"/>
      <c r="C112" s="193"/>
      <c r="D112" s="193"/>
      <c r="E112" s="193"/>
      <c r="F112" s="193"/>
      <c r="G112" s="193"/>
      <c r="H112" s="193"/>
      <c r="I112" s="193"/>
      <c r="J112" s="193"/>
      <c r="K112" s="193"/>
      <c r="L112" s="193"/>
      <c r="M112" s="193"/>
      <c r="N112" s="193"/>
    </row>
    <row r="113" ht="15.75" customHeight="1">
      <c r="B113" s="193"/>
      <c r="C113" s="193"/>
      <c r="D113" s="193"/>
      <c r="E113" s="193"/>
      <c r="F113" s="193"/>
      <c r="G113" s="193"/>
      <c r="H113" s="193"/>
      <c r="I113" s="193"/>
      <c r="J113" s="193"/>
      <c r="K113" s="193"/>
      <c r="L113" s="193"/>
      <c r="M113" s="193"/>
      <c r="N113" s="193"/>
    </row>
    <row r="114" ht="15.75" customHeight="1">
      <c r="B114" s="193"/>
      <c r="C114" s="193"/>
      <c r="D114" s="193"/>
      <c r="E114" s="193"/>
      <c r="F114" s="193"/>
      <c r="G114" s="193"/>
      <c r="H114" s="193"/>
      <c r="I114" s="193"/>
      <c r="J114" s="193"/>
      <c r="K114" s="193"/>
      <c r="L114" s="193"/>
      <c r="M114" s="193"/>
      <c r="N114" s="193"/>
    </row>
    <row r="115" ht="15.75" customHeight="1">
      <c r="B115" s="193"/>
      <c r="C115" s="193"/>
      <c r="D115" s="193"/>
      <c r="E115" s="193"/>
      <c r="F115" s="193"/>
      <c r="G115" s="193"/>
      <c r="H115" s="193"/>
      <c r="I115" s="193"/>
      <c r="J115" s="193"/>
      <c r="K115" s="193"/>
      <c r="L115" s="193"/>
      <c r="M115" s="193"/>
      <c r="N115" s="193"/>
    </row>
    <row r="116" ht="15.75" customHeight="1">
      <c r="B116" s="193"/>
      <c r="C116" s="193"/>
      <c r="D116" s="193"/>
      <c r="E116" s="193"/>
      <c r="F116" s="193"/>
      <c r="G116" s="193"/>
      <c r="H116" s="193"/>
      <c r="I116" s="193"/>
      <c r="J116" s="193"/>
      <c r="K116" s="193"/>
      <c r="L116" s="193"/>
      <c r="M116" s="193"/>
      <c r="N116" s="193"/>
    </row>
    <row r="117" ht="15.75" customHeight="1">
      <c r="B117" s="193"/>
      <c r="C117" s="193"/>
      <c r="D117" s="193"/>
      <c r="E117" s="193"/>
      <c r="F117" s="193"/>
      <c r="G117" s="193"/>
      <c r="H117" s="193"/>
      <c r="I117" s="193"/>
      <c r="J117" s="193"/>
      <c r="K117" s="193"/>
      <c r="L117" s="193"/>
      <c r="M117" s="193"/>
      <c r="N117" s="193"/>
    </row>
    <row r="118" ht="15.75" customHeight="1">
      <c r="B118" s="193"/>
      <c r="C118" s="193"/>
      <c r="D118" s="193"/>
      <c r="E118" s="193"/>
      <c r="F118" s="193"/>
      <c r="G118" s="193"/>
      <c r="H118" s="193"/>
      <c r="I118" s="193"/>
      <c r="J118" s="193"/>
      <c r="K118" s="193"/>
      <c r="L118" s="193"/>
      <c r="M118" s="193"/>
      <c r="N118" s="193"/>
    </row>
    <row r="119" ht="15.75" customHeight="1">
      <c r="B119" s="193"/>
      <c r="C119" s="193"/>
      <c r="D119" s="193"/>
      <c r="E119" s="193"/>
      <c r="F119" s="193"/>
      <c r="G119" s="193"/>
      <c r="H119" s="193"/>
      <c r="I119" s="193"/>
      <c r="J119" s="193"/>
      <c r="K119" s="193"/>
      <c r="L119" s="193"/>
      <c r="M119" s="193"/>
      <c r="N119" s="193"/>
    </row>
    <row r="120" ht="15.75" customHeight="1">
      <c r="B120" s="193"/>
      <c r="C120" s="193"/>
      <c r="D120" s="193"/>
      <c r="E120" s="193"/>
      <c r="F120" s="193"/>
      <c r="G120" s="193"/>
      <c r="H120" s="193"/>
      <c r="I120" s="193"/>
      <c r="J120" s="193"/>
      <c r="K120" s="193"/>
      <c r="L120" s="193"/>
      <c r="M120" s="193"/>
      <c r="N120" s="193"/>
    </row>
    <row r="121" ht="15.75" customHeight="1">
      <c r="B121" s="193"/>
      <c r="C121" s="193"/>
      <c r="D121" s="193"/>
      <c r="E121" s="193"/>
      <c r="F121" s="193"/>
      <c r="G121" s="193"/>
      <c r="H121" s="193"/>
      <c r="I121" s="193"/>
      <c r="J121" s="193"/>
      <c r="K121" s="193"/>
      <c r="L121" s="193"/>
      <c r="M121" s="193"/>
      <c r="N121" s="193"/>
    </row>
    <row r="122" ht="15.75" customHeight="1">
      <c r="B122" s="193"/>
      <c r="C122" s="193"/>
      <c r="D122" s="193"/>
      <c r="E122" s="193"/>
      <c r="F122" s="193"/>
      <c r="G122" s="193"/>
      <c r="H122" s="193"/>
      <c r="I122" s="193"/>
      <c r="J122" s="193"/>
      <c r="K122" s="193"/>
      <c r="L122" s="193"/>
      <c r="M122" s="193"/>
      <c r="N122" s="193"/>
    </row>
    <row r="123" ht="15.75" customHeight="1">
      <c r="B123" s="193"/>
      <c r="C123" s="193"/>
      <c r="D123" s="193"/>
      <c r="E123" s="193"/>
      <c r="F123" s="193"/>
      <c r="G123" s="193"/>
      <c r="H123" s="193"/>
      <c r="I123" s="193"/>
      <c r="J123" s="193"/>
      <c r="K123" s="193"/>
      <c r="L123" s="193"/>
      <c r="M123" s="193"/>
      <c r="N123" s="193"/>
    </row>
    <row r="124" ht="15.75" customHeight="1">
      <c r="B124" s="193"/>
      <c r="C124" s="193"/>
      <c r="D124" s="193"/>
      <c r="E124" s="193"/>
      <c r="F124" s="193"/>
      <c r="G124" s="193"/>
      <c r="H124" s="193"/>
      <c r="I124" s="193"/>
      <c r="J124" s="193"/>
      <c r="K124" s="193"/>
      <c r="L124" s="193"/>
      <c r="M124" s="193"/>
      <c r="N124" s="193"/>
    </row>
    <row r="125" ht="15.75" customHeight="1">
      <c r="B125" s="193"/>
      <c r="C125" s="193"/>
      <c r="D125" s="193"/>
      <c r="E125" s="193"/>
      <c r="F125" s="193"/>
      <c r="G125" s="193"/>
      <c r="H125" s="193"/>
      <c r="I125" s="193"/>
      <c r="J125" s="193"/>
      <c r="K125" s="193"/>
      <c r="L125" s="193"/>
      <c r="M125" s="193"/>
      <c r="N125" s="193"/>
    </row>
    <row r="126" ht="15.75" customHeight="1">
      <c r="B126" s="193"/>
      <c r="C126" s="193"/>
      <c r="D126" s="193"/>
      <c r="E126" s="193"/>
      <c r="F126" s="193"/>
      <c r="G126" s="193"/>
      <c r="H126" s="193"/>
      <c r="I126" s="193"/>
      <c r="J126" s="193"/>
      <c r="K126" s="193"/>
      <c r="L126" s="193"/>
      <c r="M126" s="193"/>
      <c r="N126" s="193"/>
    </row>
    <row r="127" ht="15.75" customHeight="1">
      <c r="B127" s="193"/>
      <c r="C127" s="193"/>
      <c r="D127" s="193"/>
      <c r="E127" s="193"/>
      <c r="F127" s="193"/>
      <c r="G127" s="193"/>
      <c r="H127" s="193"/>
      <c r="I127" s="193"/>
      <c r="J127" s="193"/>
      <c r="K127" s="193"/>
      <c r="L127" s="193"/>
      <c r="M127" s="193"/>
      <c r="N127" s="193"/>
    </row>
    <row r="128" ht="15.75" customHeight="1">
      <c r="B128" s="193"/>
      <c r="C128" s="193"/>
      <c r="D128" s="193"/>
      <c r="E128" s="193"/>
      <c r="F128" s="193"/>
      <c r="G128" s="193"/>
      <c r="H128" s="193"/>
      <c r="I128" s="193"/>
      <c r="J128" s="193"/>
      <c r="K128" s="193"/>
      <c r="L128" s="193"/>
      <c r="M128" s="193"/>
      <c r="N128" s="193"/>
    </row>
    <row r="129" ht="15.75" customHeight="1">
      <c r="B129" s="193"/>
      <c r="C129" s="193"/>
      <c r="D129" s="193"/>
      <c r="E129" s="193"/>
      <c r="F129" s="193"/>
      <c r="G129" s="193"/>
      <c r="H129" s="193"/>
      <c r="I129" s="193"/>
      <c r="J129" s="193"/>
      <c r="K129" s="193"/>
      <c r="L129" s="193"/>
      <c r="M129" s="193"/>
      <c r="N129" s="193"/>
    </row>
    <row r="130" ht="15.75" customHeight="1">
      <c r="B130" s="193"/>
      <c r="C130" s="193"/>
      <c r="D130" s="193"/>
      <c r="E130" s="193"/>
      <c r="F130" s="193"/>
      <c r="G130" s="193"/>
      <c r="H130" s="193"/>
      <c r="I130" s="193"/>
      <c r="J130" s="193"/>
      <c r="K130" s="193"/>
      <c r="L130" s="193"/>
      <c r="M130" s="193"/>
      <c r="N130" s="193"/>
    </row>
    <row r="131" ht="15.75" customHeight="1">
      <c r="B131" s="193"/>
      <c r="C131" s="193"/>
      <c r="D131" s="193"/>
      <c r="E131" s="193"/>
      <c r="F131" s="193"/>
      <c r="G131" s="193"/>
      <c r="H131" s="193"/>
      <c r="I131" s="193"/>
      <c r="J131" s="193"/>
      <c r="K131" s="193"/>
      <c r="L131" s="193"/>
      <c r="M131" s="193"/>
      <c r="N131" s="193"/>
    </row>
    <row r="132" ht="15.75" customHeight="1">
      <c r="B132" s="193"/>
      <c r="C132" s="193"/>
      <c r="D132" s="193"/>
      <c r="E132" s="193"/>
      <c r="F132" s="193"/>
      <c r="G132" s="193"/>
      <c r="H132" s="193"/>
      <c r="I132" s="193"/>
      <c r="J132" s="193"/>
      <c r="K132" s="193"/>
      <c r="L132" s="193"/>
      <c r="M132" s="193"/>
      <c r="N132" s="193"/>
    </row>
    <row r="133" ht="15.75" customHeight="1">
      <c r="B133" s="193"/>
      <c r="C133" s="193"/>
      <c r="D133" s="193"/>
      <c r="E133" s="193"/>
      <c r="F133" s="193"/>
      <c r="G133" s="193"/>
      <c r="H133" s="193"/>
      <c r="I133" s="193"/>
      <c r="J133" s="193"/>
      <c r="K133" s="193"/>
      <c r="L133" s="193"/>
      <c r="M133" s="193"/>
      <c r="N133" s="193"/>
    </row>
    <row r="134" ht="15.75" customHeight="1">
      <c r="B134" s="193"/>
      <c r="C134" s="193"/>
      <c r="D134" s="193"/>
      <c r="E134" s="193"/>
      <c r="F134" s="193"/>
      <c r="G134" s="193"/>
      <c r="H134" s="193"/>
      <c r="I134" s="193"/>
      <c r="J134" s="193"/>
      <c r="K134" s="193"/>
      <c r="L134" s="193"/>
      <c r="M134" s="193"/>
      <c r="N134" s="193"/>
    </row>
    <row r="135" ht="15.75" customHeight="1">
      <c r="B135" s="193"/>
      <c r="C135" s="193"/>
      <c r="D135" s="193"/>
      <c r="E135" s="193"/>
      <c r="F135" s="193"/>
      <c r="G135" s="193"/>
      <c r="H135" s="193"/>
      <c r="I135" s="193"/>
      <c r="J135" s="193"/>
      <c r="K135" s="193"/>
      <c r="L135" s="193"/>
      <c r="M135" s="193"/>
      <c r="N135" s="193"/>
    </row>
    <row r="136" ht="15.75" customHeight="1">
      <c r="B136" s="193"/>
      <c r="C136" s="193"/>
      <c r="D136" s="193"/>
      <c r="E136" s="193"/>
      <c r="F136" s="193"/>
      <c r="G136" s="193"/>
      <c r="H136" s="193"/>
      <c r="I136" s="193"/>
      <c r="J136" s="193"/>
      <c r="K136" s="193"/>
      <c r="L136" s="193"/>
      <c r="M136" s="193"/>
      <c r="N136" s="193"/>
    </row>
    <row r="137" ht="15.75" customHeight="1">
      <c r="B137" s="193"/>
      <c r="C137" s="193"/>
      <c r="D137" s="193"/>
      <c r="E137" s="193"/>
      <c r="F137" s="193"/>
      <c r="G137" s="193"/>
      <c r="H137" s="193"/>
      <c r="I137" s="193"/>
      <c r="J137" s="193"/>
      <c r="K137" s="193"/>
      <c r="L137" s="193"/>
      <c r="M137" s="193"/>
      <c r="N137" s="193"/>
    </row>
    <row r="138" ht="15.75" customHeight="1">
      <c r="B138" s="193"/>
      <c r="C138" s="193"/>
      <c r="D138" s="193"/>
      <c r="E138" s="193"/>
      <c r="F138" s="193"/>
      <c r="G138" s="193"/>
      <c r="H138" s="193"/>
      <c r="I138" s="193"/>
      <c r="J138" s="193"/>
      <c r="K138" s="193"/>
      <c r="L138" s="193"/>
      <c r="M138" s="193"/>
      <c r="N138" s="193"/>
    </row>
    <row r="139" ht="15.75" customHeight="1">
      <c r="B139" s="193"/>
      <c r="C139" s="193"/>
      <c r="D139" s="193"/>
      <c r="E139" s="193"/>
      <c r="F139" s="193"/>
      <c r="G139" s="193"/>
      <c r="H139" s="193"/>
      <c r="I139" s="193"/>
      <c r="J139" s="193"/>
      <c r="K139" s="193"/>
      <c r="L139" s="193"/>
      <c r="M139" s="193"/>
      <c r="N139" s="193"/>
    </row>
    <row r="140" ht="15.75" customHeight="1">
      <c r="B140" s="193"/>
      <c r="C140" s="193"/>
      <c r="D140" s="193"/>
      <c r="E140" s="193"/>
      <c r="F140" s="193"/>
      <c r="G140" s="193"/>
      <c r="H140" s="193"/>
      <c r="I140" s="193"/>
      <c r="J140" s="193"/>
      <c r="K140" s="193"/>
      <c r="L140" s="193"/>
      <c r="M140" s="193"/>
      <c r="N140" s="193"/>
    </row>
    <row r="141" ht="15.75" customHeight="1">
      <c r="B141" s="193"/>
      <c r="C141" s="193"/>
      <c r="D141" s="193"/>
      <c r="E141" s="193"/>
      <c r="F141" s="193"/>
      <c r="G141" s="193"/>
      <c r="H141" s="193"/>
      <c r="I141" s="193"/>
      <c r="J141" s="193"/>
      <c r="K141" s="193"/>
      <c r="L141" s="193"/>
      <c r="M141" s="193"/>
      <c r="N141" s="193"/>
    </row>
    <row r="142" ht="15.75" customHeight="1">
      <c r="B142" s="193"/>
      <c r="C142" s="193"/>
      <c r="D142" s="193"/>
      <c r="E142" s="193"/>
      <c r="F142" s="193"/>
      <c r="G142" s="193"/>
      <c r="H142" s="193"/>
      <c r="I142" s="193"/>
      <c r="J142" s="193"/>
      <c r="K142" s="193"/>
      <c r="L142" s="193"/>
      <c r="M142" s="193"/>
      <c r="N142" s="193"/>
    </row>
    <row r="143" ht="15.75" customHeight="1">
      <c r="B143" s="193"/>
      <c r="C143" s="193"/>
      <c r="D143" s="193"/>
      <c r="E143" s="193"/>
      <c r="F143" s="193"/>
      <c r="G143" s="193"/>
      <c r="H143" s="193"/>
      <c r="I143" s="193"/>
      <c r="J143" s="193"/>
      <c r="K143" s="193"/>
      <c r="L143" s="193"/>
      <c r="M143" s="193"/>
      <c r="N143" s="193"/>
    </row>
    <row r="144" ht="15.75" customHeight="1">
      <c r="B144" s="193"/>
      <c r="C144" s="193"/>
      <c r="D144" s="193"/>
      <c r="E144" s="193"/>
      <c r="F144" s="193"/>
      <c r="G144" s="193"/>
      <c r="H144" s="193"/>
      <c r="I144" s="193"/>
      <c r="J144" s="193"/>
      <c r="K144" s="193"/>
      <c r="L144" s="193"/>
      <c r="M144" s="193"/>
      <c r="N144" s="193"/>
    </row>
    <row r="145" ht="15.75" customHeight="1">
      <c r="B145" s="193"/>
      <c r="C145" s="193"/>
      <c r="D145" s="193"/>
      <c r="E145" s="193"/>
      <c r="F145" s="193"/>
      <c r="G145" s="193"/>
      <c r="H145" s="193"/>
      <c r="I145" s="193"/>
      <c r="J145" s="193"/>
      <c r="K145" s="193"/>
      <c r="L145" s="193"/>
      <c r="M145" s="193"/>
      <c r="N145" s="193"/>
    </row>
    <row r="146" ht="15.75" customHeight="1">
      <c r="B146" s="193"/>
      <c r="C146" s="193"/>
      <c r="D146" s="193"/>
      <c r="E146" s="193"/>
      <c r="F146" s="193"/>
      <c r="G146" s="193"/>
      <c r="H146" s="193"/>
      <c r="I146" s="193"/>
      <c r="J146" s="193"/>
      <c r="K146" s="193"/>
      <c r="L146" s="193"/>
      <c r="M146" s="193"/>
      <c r="N146" s="193"/>
    </row>
    <row r="147" ht="15.75" customHeight="1">
      <c r="B147" s="193"/>
      <c r="C147" s="193"/>
      <c r="D147" s="193"/>
      <c r="E147" s="193"/>
      <c r="F147" s="193"/>
      <c r="G147" s="193"/>
      <c r="H147" s="193"/>
      <c r="I147" s="193"/>
      <c r="J147" s="193"/>
      <c r="K147" s="193"/>
      <c r="L147" s="193"/>
      <c r="M147" s="193"/>
      <c r="N147" s="193"/>
    </row>
    <row r="148" ht="15.75" customHeight="1">
      <c r="B148" s="193"/>
      <c r="C148" s="193"/>
      <c r="D148" s="193"/>
      <c r="E148" s="193"/>
      <c r="F148" s="193"/>
      <c r="G148" s="193"/>
      <c r="H148" s="193"/>
      <c r="I148" s="193"/>
      <c r="J148" s="193"/>
      <c r="K148" s="193"/>
      <c r="L148" s="193"/>
      <c r="M148" s="193"/>
      <c r="N148" s="193"/>
    </row>
    <row r="149" ht="15.75" customHeight="1">
      <c r="B149" s="193"/>
      <c r="C149" s="193"/>
      <c r="D149" s="193"/>
      <c r="E149" s="193"/>
      <c r="F149" s="193"/>
      <c r="G149" s="193"/>
      <c r="H149" s="193"/>
      <c r="I149" s="193"/>
      <c r="J149" s="193"/>
      <c r="K149" s="193"/>
      <c r="L149" s="193"/>
      <c r="M149" s="193"/>
      <c r="N149" s="193"/>
    </row>
    <row r="150" ht="15.75" customHeight="1">
      <c r="B150" s="193"/>
      <c r="C150" s="193"/>
      <c r="D150" s="193"/>
      <c r="E150" s="193"/>
      <c r="F150" s="193"/>
      <c r="G150" s="193"/>
      <c r="H150" s="193"/>
      <c r="I150" s="193"/>
      <c r="J150" s="193"/>
      <c r="K150" s="193"/>
      <c r="L150" s="193"/>
      <c r="M150" s="193"/>
      <c r="N150" s="193"/>
    </row>
    <row r="151" ht="15.75" customHeight="1">
      <c r="B151" s="193"/>
      <c r="C151" s="193"/>
      <c r="D151" s="193"/>
      <c r="E151" s="193"/>
      <c r="F151" s="193"/>
      <c r="G151" s="193"/>
      <c r="H151" s="193"/>
      <c r="I151" s="193"/>
      <c r="J151" s="193"/>
      <c r="K151" s="193"/>
      <c r="L151" s="193"/>
      <c r="M151" s="193"/>
      <c r="N151" s="193"/>
    </row>
    <row r="152" ht="15.75" customHeight="1">
      <c r="B152" s="193"/>
      <c r="C152" s="193"/>
      <c r="D152" s="193"/>
      <c r="E152" s="193"/>
      <c r="F152" s="193"/>
      <c r="G152" s="193"/>
      <c r="H152" s="193"/>
      <c r="I152" s="193"/>
      <c r="J152" s="193"/>
      <c r="K152" s="193"/>
      <c r="L152" s="193"/>
      <c r="M152" s="193"/>
      <c r="N152" s="193"/>
    </row>
    <row r="153" ht="15.75" customHeight="1">
      <c r="B153" s="193"/>
      <c r="C153" s="193"/>
      <c r="D153" s="193"/>
      <c r="E153" s="193"/>
      <c r="F153" s="193"/>
      <c r="G153" s="193"/>
      <c r="H153" s="193"/>
      <c r="I153" s="193"/>
      <c r="J153" s="193"/>
      <c r="K153" s="193"/>
      <c r="L153" s="193"/>
      <c r="M153" s="193"/>
      <c r="N153" s="193"/>
    </row>
    <row r="154" ht="15.75" customHeight="1">
      <c r="B154" s="193"/>
      <c r="C154" s="193"/>
      <c r="D154" s="193"/>
      <c r="E154" s="193"/>
      <c r="F154" s="193"/>
      <c r="G154" s="193"/>
      <c r="H154" s="193"/>
      <c r="I154" s="193"/>
      <c r="J154" s="193"/>
      <c r="K154" s="193"/>
      <c r="L154" s="193"/>
      <c r="M154" s="193"/>
      <c r="N154" s="193"/>
    </row>
    <row r="155" ht="15.75" customHeight="1">
      <c r="B155" s="193"/>
      <c r="C155" s="193"/>
      <c r="D155" s="193"/>
      <c r="E155" s="193"/>
      <c r="F155" s="193"/>
      <c r="G155" s="193"/>
      <c r="H155" s="193"/>
      <c r="I155" s="193"/>
      <c r="J155" s="193"/>
      <c r="K155" s="193"/>
      <c r="L155" s="193"/>
      <c r="M155" s="193"/>
      <c r="N155" s="193"/>
    </row>
    <row r="156" ht="15.75" customHeight="1">
      <c r="B156" s="193"/>
      <c r="C156" s="193"/>
      <c r="D156" s="193"/>
      <c r="E156" s="193"/>
      <c r="F156" s="193"/>
      <c r="G156" s="193"/>
      <c r="H156" s="193"/>
      <c r="I156" s="193"/>
      <c r="J156" s="193"/>
      <c r="K156" s="193"/>
      <c r="L156" s="193"/>
      <c r="M156" s="193"/>
      <c r="N156" s="193"/>
    </row>
    <row r="157" ht="15.75" customHeight="1">
      <c r="B157" s="193"/>
      <c r="C157" s="193"/>
      <c r="D157" s="193"/>
      <c r="E157" s="193"/>
      <c r="F157" s="193"/>
      <c r="G157" s="193"/>
      <c r="H157" s="193"/>
      <c r="I157" s="193"/>
      <c r="J157" s="193"/>
      <c r="K157" s="193"/>
      <c r="L157" s="193"/>
      <c r="M157" s="193"/>
      <c r="N157" s="193"/>
    </row>
    <row r="158" ht="15.75" customHeight="1">
      <c r="B158" s="193"/>
      <c r="C158" s="193"/>
      <c r="D158" s="193"/>
      <c r="E158" s="193"/>
      <c r="F158" s="193"/>
      <c r="G158" s="193"/>
      <c r="H158" s="193"/>
      <c r="I158" s="193"/>
      <c r="J158" s="193"/>
      <c r="K158" s="193"/>
      <c r="L158" s="193"/>
      <c r="M158" s="193"/>
      <c r="N158" s="193"/>
    </row>
    <row r="159" ht="15.75" customHeight="1">
      <c r="B159" s="193"/>
      <c r="C159" s="193"/>
      <c r="D159" s="193"/>
      <c r="E159" s="193"/>
      <c r="F159" s="193"/>
      <c r="G159" s="193"/>
      <c r="H159" s="193"/>
      <c r="I159" s="193"/>
      <c r="J159" s="193"/>
      <c r="K159" s="193"/>
      <c r="L159" s="193"/>
      <c r="M159" s="193"/>
      <c r="N159" s="193"/>
    </row>
    <row r="160" ht="15.75" customHeight="1">
      <c r="B160" s="193"/>
      <c r="C160" s="193"/>
      <c r="D160" s="193"/>
      <c r="E160" s="193"/>
      <c r="F160" s="193"/>
      <c r="G160" s="193"/>
      <c r="H160" s="193"/>
      <c r="I160" s="193"/>
      <c r="J160" s="193"/>
      <c r="K160" s="193"/>
      <c r="L160" s="193"/>
      <c r="M160" s="193"/>
      <c r="N160" s="193"/>
    </row>
    <row r="161" ht="15.75" customHeight="1">
      <c r="B161" s="193"/>
      <c r="C161" s="193"/>
      <c r="D161" s="193"/>
      <c r="E161" s="193"/>
      <c r="F161" s="193"/>
      <c r="G161" s="193"/>
      <c r="H161" s="193"/>
      <c r="I161" s="193"/>
      <c r="J161" s="193"/>
      <c r="K161" s="193"/>
      <c r="L161" s="193"/>
      <c r="M161" s="193"/>
      <c r="N161" s="193"/>
    </row>
    <row r="162" ht="15.75" customHeight="1">
      <c r="B162" s="193"/>
      <c r="C162" s="193"/>
      <c r="D162" s="193"/>
      <c r="E162" s="193"/>
      <c r="F162" s="193"/>
      <c r="G162" s="193"/>
      <c r="H162" s="193"/>
      <c r="I162" s="193"/>
      <c r="J162" s="193"/>
      <c r="K162" s="193"/>
      <c r="L162" s="193"/>
      <c r="M162" s="193"/>
      <c r="N162" s="193"/>
    </row>
    <row r="163" ht="15.75" customHeight="1">
      <c r="B163" s="193"/>
      <c r="C163" s="193"/>
      <c r="D163" s="193"/>
      <c r="E163" s="193"/>
      <c r="F163" s="193"/>
      <c r="G163" s="193"/>
      <c r="H163" s="193"/>
      <c r="I163" s="193"/>
      <c r="J163" s="193"/>
      <c r="K163" s="193"/>
      <c r="L163" s="193"/>
      <c r="M163" s="193"/>
      <c r="N163" s="193"/>
    </row>
    <row r="164" ht="15.75" customHeight="1">
      <c r="B164" s="193"/>
      <c r="C164" s="193"/>
      <c r="D164" s="193"/>
      <c r="E164" s="193"/>
      <c r="F164" s="193"/>
      <c r="G164" s="193"/>
      <c r="H164" s="193"/>
      <c r="I164" s="193"/>
      <c r="J164" s="193"/>
      <c r="K164" s="193"/>
      <c r="L164" s="193"/>
      <c r="M164" s="193"/>
      <c r="N164" s="193"/>
    </row>
    <row r="165" ht="15.75" customHeight="1">
      <c r="B165" s="193"/>
      <c r="C165" s="193"/>
      <c r="D165" s="193"/>
      <c r="E165" s="193"/>
      <c r="F165" s="193"/>
      <c r="G165" s="193"/>
      <c r="H165" s="193"/>
      <c r="I165" s="193"/>
      <c r="J165" s="193"/>
      <c r="K165" s="193"/>
      <c r="L165" s="193"/>
      <c r="M165" s="193"/>
      <c r="N165" s="193"/>
    </row>
    <row r="166" ht="15.75" customHeight="1">
      <c r="B166" s="193"/>
      <c r="C166" s="193"/>
      <c r="D166" s="193"/>
      <c r="E166" s="193"/>
      <c r="F166" s="193"/>
      <c r="G166" s="193"/>
      <c r="H166" s="193"/>
      <c r="I166" s="193"/>
      <c r="J166" s="193"/>
      <c r="K166" s="193"/>
      <c r="L166" s="193"/>
      <c r="M166" s="193"/>
      <c r="N166" s="193"/>
    </row>
    <row r="167" ht="15.75" customHeight="1">
      <c r="B167" s="193"/>
      <c r="C167" s="193"/>
      <c r="D167" s="193"/>
      <c r="E167" s="193"/>
      <c r="F167" s="193"/>
      <c r="G167" s="193"/>
      <c r="H167" s="193"/>
      <c r="I167" s="193"/>
      <c r="J167" s="193"/>
      <c r="K167" s="193"/>
      <c r="L167" s="193"/>
      <c r="M167" s="193"/>
      <c r="N167" s="193"/>
    </row>
    <row r="168" ht="15.75" customHeight="1">
      <c r="B168" s="193"/>
      <c r="C168" s="193"/>
      <c r="D168" s="193"/>
      <c r="E168" s="193"/>
      <c r="F168" s="193"/>
      <c r="G168" s="193"/>
      <c r="H168" s="193"/>
      <c r="I168" s="193"/>
      <c r="J168" s="193"/>
      <c r="K168" s="193"/>
      <c r="L168" s="193"/>
      <c r="M168" s="193"/>
      <c r="N168" s="193"/>
    </row>
    <row r="169" ht="15.75" customHeight="1">
      <c r="B169" s="193"/>
      <c r="C169" s="193"/>
      <c r="D169" s="193"/>
      <c r="E169" s="193"/>
      <c r="F169" s="193"/>
      <c r="G169" s="193"/>
      <c r="H169" s="193"/>
      <c r="I169" s="193"/>
      <c r="J169" s="193"/>
      <c r="K169" s="193"/>
      <c r="L169" s="193"/>
      <c r="M169" s="193"/>
      <c r="N169" s="193"/>
    </row>
    <row r="170" ht="15.75" customHeight="1">
      <c r="B170" s="193"/>
      <c r="C170" s="193"/>
      <c r="D170" s="193"/>
      <c r="E170" s="193"/>
      <c r="F170" s="193"/>
      <c r="G170" s="193"/>
      <c r="H170" s="193"/>
      <c r="I170" s="193"/>
      <c r="J170" s="193"/>
      <c r="K170" s="193"/>
      <c r="L170" s="193"/>
      <c r="M170" s="193"/>
      <c r="N170" s="193"/>
    </row>
    <row r="171" ht="15.75" customHeight="1">
      <c r="B171" s="193"/>
      <c r="C171" s="193"/>
      <c r="D171" s="193"/>
      <c r="E171" s="193"/>
      <c r="F171" s="193"/>
      <c r="G171" s="193"/>
      <c r="H171" s="193"/>
      <c r="I171" s="193"/>
      <c r="J171" s="193"/>
      <c r="K171" s="193"/>
      <c r="L171" s="193"/>
      <c r="M171" s="193"/>
      <c r="N171" s="193"/>
    </row>
    <row r="172" ht="15.75" customHeight="1">
      <c r="B172" s="193"/>
      <c r="C172" s="193"/>
      <c r="D172" s="193"/>
      <c r="E172" s="193"/>
      <c r="F172" s="193"/>
      <c r="G172" s="193"/>
      <c r="H172" s="193"/>
      <c r="I172" s="193"/>
      <c r="J172" s="193"/>
      <c r="K172" s="193"/>
      <c r="L172" s="193"/>
      <c r="M172" s="193"/>
      <c r="N172" s="193"/>
    </row>
    <row r="173" ht="15.75" customHeight="1">
      <c r="B173" s="193"/>
      <c r="C173" s="193"/>
      <c r="D173" s="193"/>
      <c r="E173" s="193"/>
      <c r="F173" s="193"/>
      <c r="G173" s="193"/>
      <c r="H173" s="193"/>
      <c r="I173" s="193"/>
      <c r="J173" s="193"/>
      <c r="K173" s="193"/>
      <c r="L173" s="193"/>
      <c r="M173" s="193"/>
      <c r="N173" s="193"/>
    </row>
    <row r="174" ht="15.75" customHeight="1">
      <c r="B174" s="193"/>
      <c r="C174" s="193"/>
      <c r="D174" s="193"/>
      <c r="E174" s="193"/>
      <c r="F174" s="193"/>
      <c r="G174" s="193"/>
      <c r="H174" s="193"/>
      <c r="I174" s="193"/>
      <c r="J174" s="193"/>
      <c r="K174" s="193"/>
      <c r="L174" s="193"/>
      <c r="M174" s="193"/>
      <c r="N174" s="193"/>
    </row>
    <row r="175" ht="15.75" customHeight="1">
      <c r="B175" s="193"/>
      <c r="C175" s="193"/>
      <c r="D175" s="193"/>
      <c r="E175" s="193"/>
      <c r="F175" s="193"/>
      <c r="G175" s="193"/>
      <c r="H175" s="193"/>
      <c r="I175" s="193"/>
      <c r="J175" s="193"/>
      <c r="K175" s="193"/>
      <c r="L175" s="193"/>
      <c r="M175" s="193"/>
      <c r="N175" s="193"/>
    </row>
    <row r="176" ht="15.75" customHeight="1">
      <c r="B176" s="193"/>
      <c r="C176" s="193"/>
      <c r="D176" s="193"/>
      <c r="E176" s="193"/>
      <c r="F176" s="193"/>
      <c r="G176" s="193"/>
      <c r="H176" s="193"/>
      <c r="I176" s="193"/>
      <c r="J176" s="193"/>
      <c r="K176" s="193"/>
      <c r="L176" s="193"/>
      <c r="M176" s="193"/>
      <c r="N176" s="193"/>
    </row>
    <row r="177" ht="15.75" customHeight="1">
      <c r="B177" s="193"/>
      <c r="C177" s="193"/>
      <c r="D177" s="193"/>
      <c r="E177" s="193"/>
      <c r="F177" s="193"/>
      <c r="G177" s="193"/>
      <c r="H177" s="193"/>
      <c r="I177" s="193"/>
      <c r="J177" s="193"/>
      <c r="K177" s="193"/>
      <c r="L177" s="193"/>
      <c r="M177" s="193"/>
      <c r="N177" s="193"/>
    </row>
    <row r="178" ht="15.75" customHeight="1">
      <c r="B178" s="193"/>
      <c r="C178" s="193"/>
      <c r="D178" s="193"/>
      <c r="E178" s="193"/>
      <c r="F178" s="193"/>
      <c r="G178" s="193"/>
      <c r="H178" s="193"/>
      <c r="I178" s="193"/>
      <c r="J178" s="193"/>
      <c r="K178" s="193"/>
      <c r="L178" s="193"/>
      <c r="M178" s="193"/>
      <c r="N178" s="193"/>
    </row>
    <row r="179" ht="15.75" customHeight="1">
      <c r="B179" s="193"/>
      <c r="C179" s="193"/>
      <c r="D179" s="193"/>
      <c r="E179" s="193"/>
      <c r="F179" s="193"/>
      <c r="G179" s="193"/>
      <c r="H179" s="193"/>
      <c r="I179" s="193"/>
      <c r="J179" s="193"/>
      <c r="K179" s="193"/>
      <c r="L179" s="193"/>
      <c r="M179" s="193"/>
      <c r="N179" s="193"/>
    </row>
    <row r="180" ht="15.75" customHeight="1">
      <c r="B180" s="193"/>
      <c r="C180" s="193"/>
      <c r="D180" s="193"/>
      <c r="E180" s="193"/>
      <c r="F180" s="193"/>
      <c r="G180" s="193"/>
      <c r="H180" s="193"/>
      <c r="I180" s="193"/>
      <c r="J180" s="193"/>
      <c r="K180" s="193"/>
      <c r="L180" s="193"/>
      <c r="M180" s="193"/>
      <c r="N180" s="193"/>
    </row>
    <row r="181" ht="15.75" customHeight="1">
      <c r="B181" s="193"/>
      <c r="C181" s="193"/>
      <c r="D181" s="193"/>
      <c r="E181" s="193"/>
      <c r="F181" s="193"/>
      <c r="G181" s="193"/>
      <c r="H181" s="193"/>
      <c r="I181" s="193"/>
      <c r="J181" s="193"/>
      <c r="K181" s="193"/>
      <c r="L181" s="193"/>
      <c r="M181" s="193"/>
      <c r="N181" s="193"/>
    </row>
    <row r="182" ht="15.75" customHeight="1">
      <c r="B182" s="193"/>
      <c r="C182" s="193"/>
      <c r="D182" s="193"/>
      <c r="E182" s="193"/>
      <c r="F182" s="193"/>
      <c r="G182" s="193"/>
      <c r="H182" s="193"/>
      <c r="I182" s="193"/>
      <c r="J182" s="193"/>
      <c r="K182" s="193"/>
      <c r="L182" s="193"/>
      <c r="M182" s="193"/>
      <c r="N182" s="193"/>
    </row>
    <row r="183" ht="15.75" customHeight="1">
      <c r="B183" s="193"/>
      <c r="C183" s="193"/>
      <c r="D183" s="193"/>
      <c r="E183" s="193"/>
      <c r="F183" s="193"/>
      <c r="G183" s="193"/>
      <c r="H183" s="193"/>
      <c r="I183" s="193"/>
      <c r="J183" s="193"/>
      <c r="K183" s="193"/>
      <c r="L183" s="193"/>
      <c r="M183" s="193"/>
      <c r="N183" s="193"/>
    </row>
    <row r="184" ht="15.75" customHeight="1">
      <c r="B184" s="193"/>
      <c r="C184" s="193"/>
      <c r="D184" s="193"/>
      <c r="E184" s="193"/>
      <c r="F184" s="193"/>
      <c r="G184" s="193"/>
      <c r="H184" s="193"/>
      <c r="I184" s="193"/>
      <c r="J184" s="193"/>
      <c r="K184" s="193"/>
      <c r="L184" s="193"/>
      <c r="M184" s="193"/>
      <c r="N184" s="193"/>
    </row>
    <row r="185" ht="15.75" customHeight="1">
      <c r="B185" s="193"/>
      <c r="C185" s="193"/>
      <c r="D185" s="193"/>
      <c r="E185" s="193"/>
      <c r="F185" s="193"/>
      <c r="G185" s="193"/>
      <c r="H185" s="193"/>
      <c r="I185" s="193"/>
      <c r="J185" s="193"/>
      <c r="K185" s="193"/>
      <c r="L185" s="193"/>
      <c r="M185" s="193"/>
      <c r="N185" s="193"/>
    </row>
    <row r="186" ht="15.75" customHeight="1">
      <c r="B186" s="193"/>
      <c r="C186" s="193"/>
      <c r="D186" s="193"/>
      <c r="E186" s="193"/>
      <c r="F186" s="193"/>
      <c r="G186" s="193"/>
      <c r="H186" s="193"/>
      <c r="I186" s="193"/>
      <c r="J186" s="193"/>
      <c r="K186" s="193"/>
      <c r="L186" s="193"/>
      <c r="M186" s="193"/>
      <c r="N186" s="193"/>
    </row>
    <row r="187" ht="15.75" customHeight="1">
      <c r="B187" s="193"/>
      <c r="C187" s="193"/>
      <c r="D187" s="193"/>
      <c r="E187" s="193"/>
      <c r="F187" s="193"/>
      <c r="G187" s="193"/>
      <c r="H187" s="193"/>
      <c r="I187" s="193"/>
      <c r="J187" s="193"/>
      <c r="K187" s="193"/>
      <c r="L187" s="193"/>
      <c r="M187" s="193"/>
      <c r="N187" s="193"/>
    </row>
    <row r="188" ht="15.75" customHeight="1">
      <c r="B188" s="193"/>
      <c r="C188" s="193"/>
      <c r="D188" s="193"/>
      <c r="E188" s="193"/>
      <c r="F188" s="193"/>
      <c r="G188" s="193"/>
      <c r="H188" s="193"/>
      <c r="I188" s="193"/>
      <c r="J188" s="193"/>
      <c r="K188" s="193"/>
      <c r="L188" s="193"/>
      <c r="M188" s="193"/>
      <c r="N188" s="193"/>
    </row>
    <row r="189" ht="15.75" customHeight="1">
      <c r="B189" s="193"/>
      <c r="C189" s="193"/>
      <c r="D189" s="193"/>
      <c r="E189" s="193"/>
      <c r="F189" s="193"/>
      <c r="G189" s="193"/>
      <c r="H189" s="193"/>
      <c r="I189" s="193"/>
      <c r="J189" s="193"/>
      <c r="K189" s="193"/>
      <c r="L189" s="193"/>
      <c r="M189" s="193"/>
      <c r="N189" s="193"/>
    </row>
    <row r="190" ht="15.75" customHeight="1">
      <c r="B190" s="193"/>
      <c r="C190" s="193"/>
      <c r="D190" s="193"/>
      <c r="E190" s="193"/>
      <c r="F190" s="193"/>
      <c r="G190" s="193"/>
      <c r="H190" s="193"/>
      <c r="I190" s="193"/>
      <c r="J190" s="193"/>
      <c r="K190" s="193"/>
      <c r="L190" s="193"/>
      <c r="M190" s="193"/>
      <c r="N190" s="193"/>
    </row>
    <row r="191" ht="15.75" customHeight="1">
      <c r="B191" s="193"/>
      <c r="C191" s="193"/>
      <c r="D191" s="193"/>
      <c r="E191" s="193"/>
      <c r="F191" s="193"/>
      <c r="G191" s="193"/>
      <c r="H191" s="193"/>
      <c r="I191" s="193"/>
      <c r="J191" s="193"/>
      <c r="K191" s="193"/>
      <c r="L191" s="193"/>
      <c r="M191" s="193"/>
      <c r="N191" s="193"/>
    </row>
    <row r="192" ht="15.75" customHeight="1">
      <c r="B192" s="193"/>
      <c r="C192" s="193"/>
      <c r="D192" s="193"/>
      <c r="E192" s="193"/>
      <c r="F192" s="193"/>
      <c r="G192" s="193"/>
      <c r="H192" s="193"/>
      <c r="I192" s="193"/>
      <c r="J192" s="193"/>
      <c r="K192" s="193"/>
      <c r="L192" s="193"/>
      <c r="M192" s="193"/>
      <c r="N192" s="193"/>
    </row>
    <row r="193" ht="15.75" customHeight="1">
      <c r="B193" s="193"/>
      <c r="C193" s="193"/>
      <c r="D193" s="193"/>
      <c r="E193" s="193"/>
      <c r="F193" s="193"/>
      <c r="G193" s="193"/>
      <c r="H193" s="193"/>
      <c r="I193" s="193"/>
      <c r="J193" s="193"/>
      <c r="K193" s="193"/>
      <c r="L193" s="193"/>
      <c r="M193" s="193"/>
      <c r="N193" s="193"/>
    </row>
    <row r="194" ht="15.75" customHeight="1">
      <c r="B194" s="193"/>
      <c r="C194" s="193"/>
      <c r="D194" s="193"/>
      <c r="E194" s="193"/>
      <c r="F194" s="193"/>
      <c r="G194" s="193"/>
      <c r="H194" s="193"/>
      <c r="I194" s="193"/>
      <c r="J194" s="193"/>
      <c r="K194" s="193"/>
      <c r="L194" s="193"/>
      <c r="M194" s="193"/>
      <c r="N194" s="193"/>
    </row>
    <row r="195" ht="15.75" customHeight="1">
      <c r="B195" s="193"/>
      <c r="C195" s="193"/>
      <c r="D195" s="193"/>
      <c r="E195" s="193"/>
      <c r="F195" s="193"/>
      <c r="G195" s="193"/>
      <c r="H195" s="193"/>
      <c r="I195" s="193"/>
      <c r="J195" s="193"/>
      <c r="K195" s="193"/>
      <c r="L195" s="193"/>
      <c r="M195" s="193"/>
      <c r="N195" s="193"/>
    </row>
    <row r="196" ht="15.75" customHeight="1">
      <c r="B196" s="193"/>
      <c r="C196" s="193"/>
      <c r="D196" s="193"/>
      <c r="E196" s="193"/>
      <c r="F196" s="193"/>
      <c r="G196" s="193"/>
      <c r="H196" s="193"/>
      <c r="I196" s="193"/>
      <c r="J196" s="193"/>
      <c r="K196" s="193"/>
      <c r="L196" s="193"/>
      <c r="M196" s="193"/>
      <c r="N196" s="193"/>
    </row>
    <row r="197" ht="15.75" customHeight="1">
      <c r="B197" s="193"/>
      <c r="C197" s="193"/>
      <c r="D197" s="193"/>
      <c r="E197" s="193"/>
      <c r="F197" s="193"/>
      <c r="G197" s="193"/>
      <c r="H197" s="193"/>
      <c r="I197" s="193"/>
      <c r="J197" s="193"/>
      <c r="K197" s="193"/>
      <c r="L197" s="193"/>
      <c r="M197" s="193"/>
      <c r="N197" s="193"/>
    </row>
    <row r="198" ht="15.75" customHeight="1">
      <c r="B198" s="193"/>
      <c r="C198" s="193"/>
      <c r="D198" s="193"/>
      <c r="E198" s="193"/>
      <c r="F198" s="193"/>
      <c r="G198" s="193"/>
      <c r="H198" s="193"/>
      <c r="I198" s="193"/>
      <c r="J198" s="193"/>
      <c r="K198" s="193"/>
      <c r="L198" s="193"/>
      <c r="M198" s="193"/>
      <c r="N198" s="193"/>
    </row>
    <row r="199" ht="15.75" customHeight="1">
      <c r="B199" s="193"/>
      <c r="C199" s="193"/>
      <c r="D199" s="193"/>
      <c r="E199" s="193"/>
      <c r="F199" s="193"/>
      <c r="G199" s="193"/>
      <c r="H199" s="193"/>
      <c r="I199" s="193"/>
      <c r="J199" s="193"/>
      <c r="K199" s="193"/>
      <c r="L199" s="193"/>
      <c r="M199" s="193"/>
      <c r="N199" s="193"/>
    </row>
    <row r="200" ht="15.75" customHeight="1">
      <c r="B200" s="193"/>
      <c r="C200" s="193"/>
      <c r="D200" s="193"/>
      <c r="E200" s="193"/>
      <c r="F200" s="193"/>
      <c r="G200" s="193"/>
      <c r="H200" s="193"/>
      <c r="I200" s="193"/>
      <c r="J200" s="193"/>
      <c r="K200" s="193"/>
      <c r="L200" s="193"/>
      <c r="M200" s="193"/>
      <c r="N200" s="193"/>
    </row>
    <row r="201" ht="15.75" customHeight="1">
      <c r="B201" s="193"/>
      <c r="C201" s="193"/>
      <c r="D201" s="193"/>
      <c r="E201" s="193"/>
      <c r="F201" s="193"/>
      <c r="G201" s="193"/>
      <c r="H201" s="193"/>
      <c r="I201" s="193"/>
      <c r="J201" s="193"/>
      <c r="K201" s="193"/>
      <c r="L201" s="193"/>
      <c r="M201" s="193"/>
      <c r="N201" s="193"/>
    </row>
    <row r="202" ht="15.75" customHeight="1">
      <c r="B202" s="193"/>
      <c r="C202" s="193"/>
      <c r="D202" s="193"/>
      <c r="E202" s="193"/>
      <c r="F202" s="193"/>
      <c r="G202" s="193"/>
      <c r="H202" s="193"/>
      <c r="I202" s="193"/>
      <c r="J202" s="193"/>
      <c r="K202" s="193"/>
      <c r="L202" s="193"/>
      <c r="M202" s="193"/>
      <c r="N202" s="193"/>
    </row>
    <row r="203" ht="15.75" customHeight="1">
      <c r="B203" s="193"/>
      <c r="C203" s="193"/>
      <c r="D203" s="193"/>
      <c r="E203" s="193"/>
      <c r="F203" s="193"/>
      <c r="G203" s="193"/>
      <c r="H203" s="193"/>
      <c r="I203" s="193"/>
      <c r="J203" s="193"/>
      <c r="K203" s="193"/>
      <c r="L203" s="193"/>
      <c r="M203" s="193"/>
      <c r="N203" s="193"/>
    </row>
    <row r="204" ht="15.75" customHeight="1">
      <c r="B204" s="193"/>
      <c r="C204" s="193"/>
      <c r="D204" s="193"/>
      <c r="E204" s="193"/>
      <c r="F204" s="193"/>
      <c r="G204" s="193"/>
      <c r="H204" s="193"/>
      <c r="I204" s="193"/>
      <c r="J204" s="193"/>
      <c r="K204" s="193"/>
      <c r="L204" s="193"/>
      <c r="M204" s="193"/>
      <c r="N204" s="193"/>
    </row>
    <row r="205" ht="15.75" customHeight="1">
      <c r="B205" s="193"/>
      <c r="C205" s="193"/>
      <c r="D205" s="193"/>
      <c r="E205" s="193"/>
      <c r="F205" s="193"/>
      <c r="G205" s="193"/>
      <c r="H205" s="193"/>
      <c r="I205" s="193"/>
      <c r="J205" s="193"/>
      <c r="K205" s="193"/>
      <c r="L205" s="193"/>
      <c r="M205" s="193"/>
      <c r="N205" s="193"/>
    </row>
    <row r="206" ht="15.75" customHeight="1">
      <c r="B206" s="193"/>
      <c r="C206" s="193"/>
      <c r="D206" s="193"/>
      <c r="E206" s="193"/>
      <c r="F206" s="193"/>
      <c r="G206" s="193"/>
      <c r="H206" s="193"/>
      <c r="I206" s="193"/>
      <c r="J206" s="193"/>
      <c r="K206" s="193"/>
      <c r="L206" s="193"/>
      <c r="M206" s="193"/>
      <c r="N206" s="193"/>
    </row>
    <row r="207" ht="15.75" customHeight="1">
      <c r="B207" s="193"/>
      <c r="C207" s="193"/>
      <c r="D207" s="193"/>
      <c r="E207" s="193"/>
      <c r="F207" s="193"/>
      <c r="G207" s="193"/>
      <c r="H207" s="193"/>
      <c r="I207" s="193"/>
      <c r="J207" s="193"/>
      <c r="K207" s="193"/>
      <c r="L207" s="193"/>
      <c r="M207" s="193"/>
      <c r="N207" s="193"/>
    </row>
    <row r="208" ht="15.75" customHeight="1">
      <c r="B208" s="193"/>
      <c r="C208" s="193"/>
      <c r="D208" s="193"/>
      <c r="E208" s="193"/>
      <c r="F208" s="193"/>
      <c r="G208" s="193"/>
      <c r="H208" s="193"/>
      <c r="I208" s="193"/>
      <c r="J208" s="193"/>
      <c r="K208" s="193"/>
      <c r="L208" s="193"/>
      <c r="M208" s="193"/>
      <c r="N208" s="193"/>
    </row>
    <row r="209" ht="15.75" customHeight="1">
      <c r="B209" s="193"/>
      <c r="C209" s="193"/>
      <c r="D209" s="193"/>
      <c r="E209" s="193"/>
      <c r="F209" s="193"/>
      <c r="G209" s="193"/>
      <c r="H209" s="193"/>
      <c r="I209" s="193"/>
      <c r="J209" s="193"/>
      <c r="K209" s="193"/>
      <c r="L209" s="193"/>
      <c r="M209" s="193"/>
      <c r="N209" s="193"/>
    </row>
    <row r="210" ht="15.75" customHeight="1">
      <c r="B210" s="193"/>
      <c r="C210" s="193"/>
      <c r="D210" s="193"/>
      <c r="E210" s="193"/>
      <c r="F210" s="193"/>
      <c r="G210" s="193"/>
      <c r="H210" s="193"/>
      <c r="I210" s="193"/>
      <c r="J210" s="193"/>
      <c r="K210" s="193"/>
      <c r="L210" s="193"/>
      <c r="M210" s="193"/>
      <c r="N210" s="193"/>
    </row>
    <row r="211" ht="15.75" customHeight="1">
      <c r="B211" s="193"/>
      <c r="C211" s="193"/>
      <c r="D211" s="193"/>
      <c r="E211" s="193"/>
      <c r="F211" s="193"/>
      <c r="G211" s="193"/>
      <c r="H211" s="193"/>
      <c r="I211" s="193"/>
      <c r="J211" s="193"/>
      <c r="K211" s="193"/>
      <c r="L211" s="193"/>
      <c r="M211" s="193"/>
      <c r="N211" s="193"/>
    </row>
    <row r="212" ht="15.75" customHeight="1">
      <c r="B212" s="193"/>
      <c r="C212" s="193"/>
      <c r="D212" s="193"/>
      <c r="E212" s="193"/>
      <c r="F212" s="193"/>
      <c r="G212" s="193"/>
      <c r="H212" s="193"/>
      <c r="I212" s="193"/>
      <c r="J212" s="193"/>
      <c r="K212" s="193"/>
      <c r="L212" s="193"/>
      <c r="M212" s="193"/>
      <c r="N212" s="193"/>
    </row>
    <row r="213" ht="15.75" customHeight="1">
      <c r="B213" s="193"/>
      <c r="C213" s="193"/>
      <c r="D213" s="193"/>
      <c r="E213" s="193"/>
      <c r="F213" s="193"/>
      <c r="G213" s="193"/>
      <c r="H213" s="193"/>
      <c r="I213" s="193"/>
      <c r="J213" s="193"/>
      <c r="K213" s="193"/>
      <c r="L213" s="193"/>
      <c r="M213" s="193"/>
      <c r="N213" s="193"/>
    </row>
    <row r="214" ht="15.75" customHeight="1">
      <c r="B214" s="193"/>
      <c r="C214" s="193"/>
      <c r="D214" s="193"/>
      <c r="E214" s="193"/>
      <c r="F214" s="193"/>
      <c r="G214" s="193"/>
      <c r="H214" s="193"/>
      <c r="I214" s="193"/>
      <c r="J214" s="193"/>
      <c r="K214" s="193"/>
      <c r="L214" s="193"/>
      <c r="M214" s="193"/>
      <c r="N214" s="193"/>
    </row>
    <row r="215" ht="15.75" customHeight="1">
      <c r="B215" s="193"/>
      <c r="C215" s="193"/>
      <c r="D215" s="193"/>
      <c r="E215" s="193"/>
      <c r="F215" s="193"/>
      <c r="G215" s="193"/>
      <c r="H215" s="193"/>
      <c r="I215" s="193"/>
      <c r="J215" s="193"/>
      <c r="K215" s="193"/>
      <c r="L215" s="193"/>
      <c r="M215" s="193"/>
      <c r="N215" s="193"/>
    </row>
    <row r="216" ht="15.75" customHeight="1">
      <c r="B216" s="193"/>
      <c r="C216" s="193"/>
      <c r="D216" s="193"/>
      <c r="E216" s="193"/>
      <c r="F216" s="193"/>
      <c r="G216" s="193"/>
      <c r="H216" s="193"/>
      <c r="I216" s="193"/>
      <c r="J216" s="193"/>
      <c r="K216" s="193"/>
      <c r="L216" s="193"/>
      <c r="M216" s="193"/>
      <c r="N216" s="193"/>
    </row>
    <row r="217" ht="15.75" customHeight="1">
      <c r="B217" s="193"/>
      <c r="C217" s="193"/>
      <c r="D217" s="193"/>
      <c r="E217" s="193"/>
      <c r="F217" s="193"/>
      <c r="G217" s="193"/>
      <c r="H217" s="193"/>
      <c r="I217" s="193"/>
      <c r="J217" s="193"/>
      <c r="K217" s="193"/>
      <c r="L217" s="193"/>
      <c r="M217" s="193"/>
      <c r="N217" s="193"/>
    </row>
    <row r="218" ht="15.75" customHeight="1">
      <c r="B218" s="193"/>
      <c r="C218" s="193"/>
      <c r="D218" s="193"/>
      <c r="E218" s="193"/>
      <c r="F218" s="193"/>
      <c r="G218" s="193"/>
      <c r="H218" s="193"/>
      <c r="I218" s="193"/>
      <c r="J218" s="193"/>
      <c r="K218" s="193"/>
      <c r="L218" s="193"/>
      <c r="M218" s="193"/>
      <c r="N218" s="193"/>
    </row>
    <row r="219" ht="15.75" customHeight="1">
      <c r="B219" s="193"/>
      <c r="C219" s="193"/>
      <c r="D219" s="193"/>
      <c r="E219" s="193"/>
      <c r="F219" s="193"/>
      <c r="G219" s="193"/>
      <c r="H219" s="193"/>
      <c r="I219" s="193"/>
      <c r="J219" s="193"/>
      <c r="K219" s="193"/>
      <c r="L219" s="193"/>
      <c r="M219" s="193"/>
      <c r="N219" s="193"/>
    </row>
    <row r="220" ht="15.75" customHeight="1">
      <c r="B220" s="193"/>
      <c r="C220" s="193"/>
      <c r="D220" s="193"/>
      <c r="E220" s="193"/>
      <c r="F220" s="193"/>
      <c r="G220" s="193"/>
      <c r="H220" s="193"/>
      <c r="I220" s="193"/>
      <c r="J220" s="193"/>
      <c r="K220" s="193"/>
      <c r="L220" s="193"/>
      <c r="M220" s="193"/>
      <c r="N220" s="19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D6:G6"/>
    <mergeCell ref="C10:G10"/>
    <mergeCell ref="C11:G11"/>
    <mergeCell ref="B13:I13"/>
  </mergeCells>
  <printOptions horizontalCentered="1" verticalCentered="1"/>
  <pageMargins bottom="0.1968503937007874" footer="0.0" header="0.0" left="0.1968503937007874" right="0.1968503937007874" top="0.1968503937007874"/>
  <pageSetup orientation="portrait"/>
  <drawing r:id="rId1"/>
</worksheet>
</file>